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<sst xmlns="http://schemas.openxmlformats.org/spreadsheetml/2006/main" count="35" uniqueCount="34">
  <si>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Latitude (+ to N)</t>
  </si>
  <si>
    <t>Date</t>
  </si>
  <si>
    <t>Julian Day</t>
  </si>
  <si>
    <t>Julian Century</t>
  </si>
  <si>
    <t>Eccent Earth Orbit</t>
  </si>
  <si>
    <t>Sun Eq of Ctr</t>
  </si>
  <si>
    <t>Sun Rad Vector (AUs)</t>
  </si>
  <si>
    <t>Sun Declin (deg)</t>
  </si>
  <si>
    <t>var y</t>
  </si>
  <si>
    <t>Eq of Time (minutes)</t>
  </si>
  <si>
    <t>HA Sunrise (deg)</t>
  </si>
  <si>
    <t>True Solar Time (min)</t>
  </si>
  <si>
    <t>Hour Angle (deg)</t>
  </si>
  <si>
    <t>Solar Zenith Angle (deg)</t>
  </si>
  <si>
    <t>Solar Elevation Angle (deg)</t>
  </si>
  <si>
    <t>Approx Atmospheric Refraction (deg)</t>
  </si>
  <si>
    <t>Solar Elevation corrected for atm refraction (deg)</t>
  </si>
  <si>
    <t>Solar Azimuth Angle (deg cw from N)</t>
  </si>
  <si>
    <t>Longitude (+ to E)</t>
  </si>
  <si>
    <t>Time Zone (+ to E)</t>
  </si>
  <si>
    <t>NOAA Solar Calculations - Change any of the highlighted cells to get solar position data for that location and date.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</si>
  <si>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</si>
  <si>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</si>
  <si>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</si>
  <si>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</si>
  <si>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</si>
  <si>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</si>
  <si>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</si>
  <si>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</si>
  <si>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>Solar Noon (LST)</t>
  </si>
  <si>
    <t>Sunrise Time (LST)</t>
  </si>
  <si>
    <t>Sunset Time (LST)</t>
  </si>
  <si>
    <t>Sunlight Duration (minutes)</t>
  </si>
  <si>
    <t>Time (past local midnight)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</si>
</sst>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[$-409]h:mm:ss\ AM/PM"/>
    <numFmt numFmtId="166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Azimuth vs. Elevation Angle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276"/>
          <c:w val="0.927"/>
          <c:h val="0.7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Calculations!$AG$2:$AG$241</c:f>
              <c:numCache/>
            </c:numRef>
          </c:xVal>
          <c:yVal>
            <c:numRef>
              <c:f>Calculations!$AH$2:$AH$241</c:f>
              <c:numCache/>
            </c:numRef>
          </c:yVal>
          <c:smooth val="1"/>
        </c:ser>
        <c:axId val="57866704"/>
        <c:axId val="51038289"/>
      </c:scatterChart>
      <c:valAx>
        <c:axId val="57866704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289"/>
        <c:crosses val="autoZero"/>
        <c:crossBetween val="midCat"/>
        <c:dispUnits/>
        <c:majorUnit val="10"/>
      </c:valAx>
      <c:valAx>
        <c:axId val="51038289"/>
        <c:scaling>
          <c:orientation val="minMax"/>
          <c:max val="3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6704"/>
        <c:crosses val="autoZero"/>
        <c:crossBetween val="midCat"/>
        <c:dispUnits/>
        <c:majorUnit val="4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 Declination (deg)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934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Calculations!$T$2:$T$241</c:f>
              <c:numCache/>
            </c:numRef>
          </c:val>
          <c:smooth val="0"/>
        </c:ser>
        <c:marker val="1"/>
        <c:axId val="56691418"/>
        <c:axId val="40460715"/>
      </c:line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60715"/>
        <c:crosses val="autoZero"/>
        <c:auto val="1"/>
        <c:lblOffset val="100"/>
        <c:tickLblSkip val="19"/>
        <c:noMultiLvlLbl val="0"/>
      </c:catAx>
      <c:valAx>
        <c:axId val="40460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1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Elevation vs. Hour of Day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75"/>
          <c:w val="0.9505"/>
          <c:h val="0.72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Calculations!$AG$1</c:f>
              <c:strCache>
                <c:ptCount val="1"/>
                <c:pt idx="0">
                  <c:v>Solar Elevation corrected for atm refraction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Calculations!$E$2:$E$241</c:f>
              <c:strCache/>
            </c:strRef>
          </c:xVal>
          <c:yVal>
            <c:numRef>
              <c:f>Calculations!$AG$2:$AG$241</c:f>
              <c:numCache/>
            </c:numRef>
          </c:yVal>
          <c:smooth val="1"/>
        </c:ser>
        <c:axId val="28602116"/>
        <c:axId val="56092453"/>
      </c:scatterChart>
      <c:valAx>
        <c:axId val="2860211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453"/>
        <c:crosses val="autoZero"/>
        <c:crossBetween val="midCat"/>
        <c:dispUnits/>
        <c:majorUnit val="0.25"/>
      </c:valAx>
      <c:valAx>
        <c:axId val="56092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21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2667000"/>
        <a:ext cx="2867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0" y="5143500"/>
        <a:ext cx="2867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47</xdr:row>
      <xdr:rowOff>9525</xdr:rowOff>
    </xdr:to>
    <xdr:graphicFrame>
      <xdr:nvGraphicFramePr>
        <xdr:cNvPr id="3" name="Chart 5"/>
        <xdr:cNvGraphicFramePr/>
      </xdr:nvGraphicFramePr>
      <xdr:xfrm>
        <a:off x="0" y="7620000"/>
        <a:ext cx="2867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0.7109375" style="0" bestFit="1" customWidth="1"/>
    <col min="3" max="3" width="15.8515625" style="0" customWidth="1"/>
    <col min="4" max="4" width="10.421875" style="0" customWidth="1"/>
    <col min="5" max="5" width="10.00390625" style="0" customWidth="1"/>
    <col min="6" max="6" width="11.00390625" style="0" customWidth="1"/>
    <col min="7" max="7" width="10.57421875" style="0" bestFit="1" customWidth="1"/>
    <col min="8" max="8" width="2.57421875" style="0" customWidth="1"/>
    <col min="22" max="22" width="10.00390625" style="0" customWidth="1"/>
    <col min="27" max="27" width="9.8515625" style="0" customWidth="1"/>
  </cols>
  <sheetData>
    <row r="1" spans="1:34" ht="105">
      <c r="A1" s="10" t="s">
        <v>20</v>
      </c>
      <c r="B1" s="11"/>
      <c r="C1" s="11"/>
      <c r="D1" s="1" t="s">
        <v>1</v>
      </c>
      <c r="E1" s="1" t="s">
        <v>33</v>
      </c>
      <c r="F1" s="1" t="s">
        <v>2</v>
      </c>
      <c r="G1" s="1" t="s">
        <v>3</v>
      </c>
      <c r="H1" s="1"/>
      <c r="I1" s="1" t="s">
        <v>21</v>
      </c>
      <c r="J1" s="1" t="s">
        <v>22</v>
      </c>
      <c r="K1" s="1" t="s">
        <v>4</v>
      </c>
      <c r="L1" s="1" t="s">
        <v>5</v>
      </c>
      <c r="M1" s="1" t="s">
        <v>23</v>
      </c>
      <c r="N1" s="1" t="s">
        <v>24</v>
      </c>
      <c r="O1" s="1" t="s">
        <v>6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</row>
    <row r="2" spans="1:34" ht="15">
      <c r="A2" s="7"/>
      <c r="B2" s="7"/>
      <c r="D2" s="2">
        <f>$B$7</f>
        <v>40350</v>
      </c>
      <c r="E2" s="8">
        <f>0.1/24</f>
        <v>0.004166666666666667</v>
      </c>
      <c r="F2" s="3">
        <f>D2+2415018.5+E2-$B$5/24</f>
        <v>2455368.754166667</v>
      </c>
      <c r="G2" s="4">
        <f>(F2-2451545)/36525</f>
        <v>0.1046886835500858</v>
      </c>
      <c r="I2">
        <f>MOD(280.46646+G2*(36000.76983+G2*0.0003032),360)</f>
        <v>89.33966361533385</v>
      </c>
      <c r="J2">
        <f>357.52911+G2*(35999.05029-0.0001537*G2)</f>
        <v>4126.222292228926</v>
      </c>
      <c r="K2">
        <f>0.016708634-G2*(0.000042037+0.0000001267*G2)</f>
        <v>0.01670423181321302</v>
      </c>
      <c r="L2">
        <f>SIN(RADIANS(J2))*(1.914602-G2*(0.004817+0.000014*G2))+SIN(RADIANS(2*J2))*(0.019993-0.000101*G2)+SIN(RADIANS(3*J2))*0.000289</f>
        <v>0.44679991817588655</v>
      </c>
      <c r="M2">
        <f>I2+L2</f>
        <v>89.78646353350973</v>
      </c>
      <c r="N2">
        <f>J2+L2</f>
        <v>4126.669092147102</v>
      </c>
      <c r="O2">
        <f>(1.000001018*(1-K2*K2))/(1+K2*COS(RADIANS(N2)))</f>
        <v>1.0162400849544417</v>
      </c>
      <c r="P2">
        <f>M2-0.00569-0.00478*SIN(RADIANS(125.04-1934.136*G2))</f>
        <v>89.78543918148628</v>
      </c>
      <c r="Q2">
        <f>23+(26+((21.448-G2*(46.815+G2*(0.00059-G2*0.001813))))/60)/60</f>
        <v>23.43792972080376</v>
      </c>
      <c r="R2">
        <f>Q2+0.00256*COS(RADIANS(125.04-1934.136*G2))</f>
        <v>23.438486329354372</v>
      </c>
      <c r="S2">
        <f>DEGREES(ATAN2(COS(RADIANS(P2)),COS(RADIANS(R2))*SIN(RADIANS(P2))))</f>
        <v>89.76614330428028</v>
      </c>
      <c r="T2">
        <f>DEGREES(ASIN(SIN(RADIANS(R2))*SIN(RADIANS(P2))))</f>
        <v>23.438312159513938</v>
      </c>
      <c r="U2">
        <f>TAN(RADIANS(R2/2))*TAN(RADIANS(R2/2))</f>
        <v>0.043031490107254274</v>
      </c>
      <c r="V2">
        <f>4*DEGREES(U2*SIN(2*RADIANS(I2))-2*K2*SIN(RADIANS(J2))+4*K2*U2*SIN(RADIANS(J2))*COS(2*RADIANS(I2))-0.5*U2*U2*SIN(4*RADIANS(I2))-1.25*K2*K2*SIN(2*RADIANS(J2)))</f>
        <v>-1.7063078407232208</v>
      </c>
      <c r="W2">
        <f>DEGREES(ACOS(COS(RADIANS(90.833))/(COS(RADIANS($B$3))*COS(RADIANS(T2)))-TAN(RADIANS($B$3))*TAN(RADIANS(T2))))</f>
        <v>112.61034637699306</v>
      </c>
      <c r="X2" s="8">
        <f>(720-4*$B$4-V2+$B$5*60)/1440</f>
        <v>0.5428516026671689</v>
      </c>
      <c r="Y2" s="8">
        <f>X2-W2*4/1440</f>
        <v>0.23004508495329928</v>
      </c>
      <c r="Z2" s="8">
        <f>X2+W2*4/1440</f>
        <v>0.8556581203810385</v>
      </c>
      <c r="AA2" s="9">
        <f>8*W2</f>
        <v>900.8827710159445</v>
      </c>
      <c r="AB2">
        <f>MOD(E2*1440+V2+4*$B$4-60*$B$5,1440)</f>
        <v>1384.2936921592768</v>
      </c>
      <c r="AC2">
        <f>IF(AB2/4&lt;0,AB2/4+180,AB2/4-180)</f>
        <v>166.0734230398192</v>
      </c>
      <c r="AD2">
        <f>DEGREES(ACOS(SIN(RADIANS($B$3))*SIN(RADIANS(T2))+COS(RADIANS($B$3))*COS(RADIANS(T2))*COS(RADIANS(AC2))))</f>
        <v>115.24571849486601</v>
      </c>
      <c r="AE2">
        <f>90-AD2</f>
        <v>-25.24571849486601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0.012236520519362753</v>
      </c>
      <c r="AG2">
        <f>AE2+AF2</f>
        <v>-25.23348197434665</v>
      </c>
      <c r="AH2">
        <f>IF(AC2&gt;0,MOD(DEGREES(ACOS(((SIN(RADIANS($B$3))*COS(RADIANS(AD2)))-SIN(RADIANS(T2)))/(COS(RADIANS($B$3))*SIN(RADIANS(AD2)))))+180,360),MOD(540-DEGREES(ACOS(((SIN(RADIANS($B$3))*COS(RADIANS(AD2)))-SIN(RADIANS(T2)))/(COS(RADIANS($B$3))*SIN(RADIANS(AD2))))),360))</f>
        <v>345.8691022831601</v>
      </c>
    </row>
    <row r="3" spans="1:34" ht="15">
      <c r="A3" t="s">
        <v>0</v>
      </c>
      <c r="B3" s="5">
        <v>40</v>
      </c>
      <c r="D3" s="2">
        <f aca="true" t="shared" si="0" ref="D3:D66">$B$7</f>
        <v>40350</v>
      </c>
      <c r="E3" s="8">
        <f>E2+0.1/24</f>
        <v>0.008333333333333333</v>
      </c>
      <c r="F3" s="3">
        <f aca="true" t="shared" si="1" ref="F3:F66">D3+2415018.5+E3-$B$5/24</f>
        <v>2455368.7583333333</v>
      </c>
      <c r="G3" s="4">
        <f aca="true" t="shared" si="2" ref="G3:G66">(F3-2451545)/36525</f>
        <v>0.10468879762719513</v>
      </c>
      <c r="I3">
        <f aca="true" t="shared" si="3" ref="I3:I66">MOD(280.46646+G3*(36000.76983+G3*0.0003032),360)</f>
        <v>89.34377047909629</v>
      </c>
      <c r="J3">
        <f aca="true" t="shared" si="4" ref="J3:J66">357.52911+G3*(35999.05029-0.0001537*G3)</f>
        <v>4126.226398896517</v>
      </c>
      <c r="K3">
        <f aca="true" t="shared" si="5" ref="K3:K66">0.016708634-G3*(0.000042037+0.0000001267*G3)</f>
        <v>0.016704231808414537</v>
      </c>
      <c r="L3">
        <f aca="true" t="shared" si="6" ref="L3:L66">SIN(RADIANS(J3))*(1.914602-G3*(0.004817+0.000014*G3))+SIN(RADIANS(2*J3))*(0.019993-0.000101*G3)+SIN(RADIANS(3*J3))*0.000289</f>
        <v>0.4466691645974196</v>
      </c>
      <c r="M3">
        <f aca="true" t="shared" si="7" ref="M3:M66">I3+L3</f>
        <v>89.79043964369372</v>
      </c>
      <c r="N3">
        <f aca="true" t="shared" si="8" ref="N3:N66">J3+L3</f>
        <v>4126.6730680611145</v>
      </c>
      <c r="O3">
        <f aca="true" t="shared" si="9" ref="O3:O66">(1.000001018*(1-K3*K3))/(1+K3*COS(RADIANS(N3)))</f>
        <v>1.0162403610090882</v>
      </c>
      <c r="P3">
        <f aca="true" t="shared" si="10" ref="P3:P66">M3-0.00569-0.00478*SIN(RADIANS(125.04-1934.136*G3))</f>
        <v>89.78941529567244</v>
      </c>
      <c r="Q3">
        <f aca="true" t="shared" si="11" ref="Q3:Q66">23+(26+((21.448-G3*(46.815+G3*(0.00059-G3*0.001813))))/60)/60</f>
        <v>23.437929719320277</v>
      </c>
      <c r="R3">
        <f aca="true" t="shared" si="12" ref="R3:R66">Q3+0.00256*COS(RADIANS(125.04-1934.136*G3))</f>
        <v>23.43848631824841</v>
      </c>
      <c r="S3">
        <f>DEGREES(ATAN2(COS(RADIANS(P3)),COS(RADIANS(R3))*SIN(RADIANS(P3))))</f>
        <v>89.77047699086486</v>
      </c>
      <c r="T3">
        <f aca="true" t="shared" si="13" ref="T3:T66">DEGREES(ASIN(SIN(RADIANS(R3))*SIN(RADIANS(P3))))</f>
        <v>23.438318543809537</v>
      </c>
      <c r="U3">
        <f aca="true" t="shared" si="14" ref="U3:U66">TAN(RADIANS(R3/2))*TAN(RADIANS(R3/2))</f>
        <v>0.043031490065314676</v>
      </c>
      <c r="V3">
        <f aca="true" t="shared" si="15" ref="V3:V66">4*DEGREES(U3*SIN(2*RADIANS(I3))-2*K3*SIN(RADIANS(J3))+4*K3*U3*SIN(RADIANS(J3))*COS(2*RADIANS(I3))-0.5*U3*U3*SIN(4*RADIANS(I3))-1.25*K3*K3*SIN(2*RADIANS(J3)))</f>
        <v>-1.707213848525855</v>
      </c>
      <c r="W3">
        <f aca="true" t="shared" si="16" ref="W3:W66">DEGREES(ACOS(COS(RADIANS(90.833))/(COS(RADIANS($B$3))*COS(RADIANS(T3)))-TAN(RADIANS($B$3))*TAN(RADIANS(T3))))</f>
        <v>112.61035333278465</v>
      </c>
      <c r="X3" s="8">
        <f aca="true" t="shared" si="17" ref="X3:X66">(720-4*$B$4-V3+$B$5*60)/1440</f>
        <v>0.5428522318392541</v>
      </c>
      <c r="Y3" s="8">
        <f aca="true" t="shared" si="18" ref="Y3:Y66">X3-W3*4/1440</f>
        <v>0.2300456948037412</v>
      </c>
      <c r="Z3" s="8">
        <f aca="true" t="shared" si="19" ref="Z3:Z66">X3+W3*4/1440</f>
        <v>0.855658768874767</v>
      </c>
      <c r="AA3" s="9">
        <f aca="true" t="shared" si="20" ref="AA3:AA66">8*W3</f>
        <v>900.8828266622772</v>
      </c>
      <c r="AB3">
        <f aca="true" t="shared" si="21" ref="AB3:AB66">MOD(E3*1440+V3+4*$B$4-60*$B$5,1440)</f>
        <v>1390.292786151474</v>
      </c>
      <c r="AC3">
        <f aca="true" t="shared" si="22" ref="AC3:AC66">IF(AB3/4&lt;0,AB3/4+180,AB3/4-180)</f>
        <v>167.5731965378685</v>
      </c>
      <c r="AD3">
        <f aca="true" t="shared" si="23" ref="AD3:AD66">DEGREES(ACOS(SIN(RADIANS($B$3))*SIN(RADIANS(T3))+COS(RADIANS($B$3))*COS(RADIANS(T3))*COS(RADIANS(AC3))))</f>
        <v>115.51165700055785</v>
      </c>
      <c r="AE3">
        <f aca="true" t="shared" si="24" ref="AE3:AE66">90-AD3</f>
        <v>-25.511657000557847</v>
      </c>
      <c r="AF3">
        <f aca="true" t="shared" si="25" ref="AF3:AF66">IF(AE3&gt;85,0,IF(AE3&gt;5,58.1/TAN(RADIANS(AE3))-0.07/POWER(TAN(RADIANS(AE3)),3)+0.000086/POWER(TAN(RADIANS(AE3)),5),IF(AE3&gt;-0.575,1735+AE3*(-518.2+AE3*(103.4+AE3*(-12.79+AE3*0.711))),-20.772/TAN(RADIANS(AE3)))))/3600</f>
        <v>0.012090725365827282</v>
      </c>
      <c r="AG3">
        <f aca="true" t="shared" si="26" ref="AG3:AG66">AE3+AF3</f>
        <v>-25.49956627519202</v>
      </c>
      <c r="AH3">
        <f aca="true" t="shared" si="27" ref="AH3:AH66">IF(AC3&gt;0,MOD(DEGREES(ACOS(((SIN(RADIANS($B$3))*COS(RADIANS(AD3)))-SIN(RADIANS(T3)))/(COS(RADIANS($B$3))*SIN(RADIANS(AD3)))))+180,360),MOD(540-DEGREES(ACOS(((SIN(RADIANS($B$3))*COS(RADIANS(AD3)))-SIN(RADIANS(T3)))/(COS(RADIANS($B$3))*SIN(RADIANS(AD3))))),360))</f>
        <v>347.3633944929553</v>
      </c>
    </row>
    <row r="4" spans="1:34" ht="15">
      <c r="A4" t="s">
        <v>18</v>
      </c>
      <c r="B4" s="5">
        <v>-105</v>
      </c>
      <c r="D4" s="2">
        <f t="shared" si="0"/>
        <v>40350</v>
      </c>
      <c r="E4" s="8">
        <f aca="true" t="shared" si="28" ref="E4:E67">E3+0.1/24</f>
        <v>0.0125</v>
      </c>
      <c r="F4" s="3">
        <f t="shared" si="1"/>
        <v>2455368.7625</v>
      </c>
      <c r="G4" s="4">
        <f t="shared" si="2"/>
        <v>0.10468891170431721</v>
      </c>
      <c r="I4">
        <f t="shared" si="3"/>
        <v>89.34787734331849</v>
      </c>
      <c r="J4">
        <f t="shared" si="4"/>
        <v>4126.230505564568</v>
      </c>
      <c r="K4">
        <f t="shared" si="5"/>
        <v>0.01670423180361605</v>
      </c>
      <c r="L4">
        <f t="shared" si="6"/>
        <v>0.4465384088442966</v>
      </c>
      <c r="M4">
        <f t="shared" si="7"/>
        <v>89.79441575216278</v>
      </c>
      <c r="N4">
        <f t="shared" si="8"/>
        <v>4126.677043973413</v>
      </c>
      <c r="O4">
        <f t="shared" si="9"/>
        <v>1.0162406369829093</v>
      </c>
      <c r="P4">
        <f t="shared" si="10"/>
        <v>89.79339140814362</v>
      </c>
      <c r="Q4">
        <f t="shared" si="11"/>
        <v>23.4379297178368</v>
      </c>
      <c r="R4">
        <f t="shared" si="12"/>
        <v>23.43848630714244</v>
      </c>
      <c r="S4">
        <f>DEGREES(ATAN2(COS(RADIANS(P4)),COS(RADIANS(R4))*SIN(RADIANS(P4))))</f>
        <v>89.77481067599503</v>
      </c>
      <c r="T4">
        <f t="shared" si="13"/>
        <v>23.43832480847908</v>
      </c>
      <c r="U4">
        <f t="shared" si="14"/>
        <v>0.04303149002337507</v>
      </c>
      <c r="V4">
        <f t="shared" si="15"/>
        <v>-1.7081198489327127</v>
      </c>
      <c r="W4">
        <f t="shared" si="16"/>
        <v>112.61036015824278</v>
      </c>
      <c r="X4" s="8">
        <f t="shared" si="17"/>
        <v>0.5428528610062032</v>
      </c>
      <c r="Y4" s="8">
        <f t="shared" si="18"/>
        <v>0.23004630501108436</v>
      </c>
      <c r="Z4" s="8">
        <f t="shared" si="19"/>
        <v>0.8556594170013221</v>
      </c>
      <c r="AA4" s="9">
        <f t="shared" si="20"/>
        <v>900.8828812659423</v>
      </c>
      <c r="AB4">
        <f t="shared" si="21"/>
        <v>1396.2918801510673</v>
      </c>
      <c r="AC4">
        <f t="shared" si="22"/>
        <v>169.07297003776682</v>
      </c>
      <c r="AD4">
        <f t="shared" si="23"/>
        <v>115.74826802712766</v>
      </c>
      <c r="AE4">
        <f t="shared" si="24"/>
        <v>-25.748268027127665</v>
      </c>
      <c r="AF4">
        <f t="shared" si="25"/>
        <v>0.011963372261793297</v>
      </c>
      <c r="AG4">
        <f t="shared" si="26"/>
        <v>-25.736304654865872</v>
      </c>
      <c r="AH4">
        <f t="shared" si="27"/>
        <v>348.8668580155934</v>
      </c>
    </row>
    <row r="5" spans="1:34" ht="15">
      <c r="A5" t="s">
        <v>19</v>
      </c>
      <c r="B5" s="5">
        <v>-6</v>
      </c>
      <c r="D5" s="2">
        <f t="shared" si="0"/>
        <v>40350</v>
      </c>
      <c r="E5" s="8">
        <f t="shared" si="28"/>
        <v>0.016666666666666666</v>
      </c>
      <c r="F5" s="3">
        <f t="shared" si="1"/>
        <v>2455368.7666666666</v>
      </c>
      <c r="G5" s="4">
        <f t="shared" si="2"/>
        <v>0.10468902578142654</v>
      </c>
      <c r="I5">
        <f t="shared" si="3"/>
        <v>89.35198420708184</v>
      </c>
      <c r="J5">
        <f t="shared" si="4"/>
        <v>4126.2346122321605</v>
      </c>
      <c r="K5">
        <f t="shared" si="5"/>
        <v>0.016704231798817564</v>
      </c>
      <c r="L5">
        <f t="shared" si="6"/>
        <v>0.4464076509464211</v>
      </c>
      <c r="M5">
        <f t="shared" si="7"/>
        <v>89.79839185802827</v>
      </c>
      <c r="N5">
        <f t="shared" si="8"/>
        <v>4126.681019883107</v>
      </c>
      <c r="O5">
        <f t="shared" si="9"/>
        <v>1.0162409128758418</v>
      </c>
      <c r="P5">
        <f t="shared" si="10"/>
        <v>89.79736751801116</v>
      </c>
      <c r="Q5">
        <f t="shared" si="11"/>
        <v>23.43792971635332</v>
      </c>
      <c r="R5">
        <f t="shared" si="12"/>
        <v>23.438486296036462</v>
      </c>
      <c r="S5">
        <f>DEGREES(ATAN2(COS(RADIANS(P5)),COS(RADIANS(R5))*SIN(RADIANS(P5))))</f>
        <v>89.77914435869432</v>
      </c>
      <c r="T5">
        <f t="shared" si="13"/>
        <v>23.438330953521305</v>
      </c>
      <c r="U5">
        <f t="shared" si="14"/>
        <v>0.04303148998143542</v>
      </c>
      <c r="V5">
        <f t="shared" si="15"/>
        <v>-1.7090258417127644</v>
      </c>
      <c r="W5">
        <f t="shared" si="16"/>
        <v>112.61036685336599</v>
      </c>
      <c r="X5" s="8">
        <f t="shared" si="17"/>
        <v>0.542853490167856</v>
      </c>
      <c r="Y5" s="8">
        <f t="shared" si="18"/>
        <v>0.2300469155751727</v>
      </c>
      <c r="Z5" s="8">
        <f t="shared" si="19"/>
        <v>0.8556600647605392</v>
      </c>
      <c r="AA5" s="9">
        <f t="shared" si="20"/>
        <v>900.8829348269279</v>
      </c>
      <c r="AB5">
        <f t="shared" si="21"/>
        <v>1402.290974158287</v>
      </c>
      <c r="AC5">
        <f t="shared" si="22"/>
        <v>170.57274353957177</v>
      </c>
      <c r="AD5">
        <f t="shared" si="23"/>
        <v>115.95521836368066</v>
      </c>
      <c r="AE5">
        <f t="shared" si="24"/>
        <v>-25.955218363680657</v>
      </c>
      <c r="AF5">
        <f t="shared" si="25"/>
        <v>0.011853758466862718</v>
      </c>
      <c r="AG5">
        <f t="shared" si="26"/>
        <v>-25.943364605213795</v>
      </c>
      <c r="AH5">
        <f t="shared" si="27"/>
        <v>350.37851273280694</v>
      </c>
    </row>
    <row r="6" spans="4:34" ht="15">
      <c r="D6" s="2">
        <f t="shared" si="0"/>
        <v>40350</v>
      </c>
      <c r="E6" s="8">
        <f t="shared" si="28"/>
        <v>0.020833333333333332</v>
      </c>
      <c r="F6" s="3">
        <f t="shared" si="1"/>
        <v>2455368.7708333335</v>
      </c>
      <c r="G6" s="4">
        <f t="shared" si="2"/>
        <v>0.10468913985854862</v>
      </c>
      <c r="I6">
        <f t="shared" si="3"/>
        <v>89.35609107130404</v>
      </c>
      <c r="J6">
        <f t="shared" si="4"/>
        <v>4126.238718900212</v>
      </c>
      <c r="K6">
        <f t="shared" si="5"/>
        <v>0.01670423179401908</v>
      </c>
      <c r="L6">
        <f t="shared" si="6"/>
        <v>0.4462768908751842</v>
      </c>
      <c r="M6">
        <f t="shared" si="7"/>
        <v>89.80236796217922</v>
      </c>
      <c r="N6">
        <f t="shared" si="8"/>
        <v>4126.684995791087</v>
      </c>
      <c r="O6">
        <f t="shared" si="9"/>
        <v>1.0162411886879463</v>
      </c>
      <c r="P6">
        <f t="shared" si="10"/>
        <v>89.80134362616408</v>
      </c>
      <c r="Q6">
        <f t="shared" si="11"/>
        <v>23.43792971486984</v>
      </c>
      <c r="R6">
        <f t="shared" si="12"/>
        <v>23.438486284930473</v>
      </c>
      <c r="S6">
        <f>DEGREES(ATAN2(COS(RADIANS(P6)),COS(RADIANS(R6))*SIN(RADIANS(P6))))</f>
        <v>89.7834780399239</v>
      </c>
      <c r="T6">
        <f t="shared" si="13"/>
        <v>23.438336978937734</v>
      </c>
      <c r="U6">
        <f t="shared" si="14"/>
        <v>0.04303148993949572</v>
      </c>
      <c r="V6">
        <f t="shared" si="15"/>
        <v>-1.709931827039879</v>
      </c>
      <c r="W6">
        <f t="shared" si="16"/>
        <v>112.61037341815587</v>
      </c>
      <c r="X6" s="8">
        <f t="shared" si="17"/>
        <v>0.5428541193243331</v>
      </c>
      <c r="Y6" s="8">
        <f t="shared" si="18"/>
        <v>0.23004752649612237</v>
      </c>
      <c r="Z6" s="8">
        <f t="shared" si="19"/>
        <v>0.8556607121525439</v>
      </c>
      <c r="AA6" s="9">
        <f t="shared" si="20"/>
        <v>900.882987345247</v>
      </c>
      <c r="AB6">
        <f t="shared" si="21"/>
        <v>1408.2900681729602</v>
      </c>
      <c r="AC6">
        <f t="shared" si="22"/>
        <v>172.07251704324005</v>
      </c>
      <c r="AD6">
        <f t="shared" si="23"/>
        <v>116.13221257030726</v>
      </c>
      <c r="AE6">
        <f t="shared" si="24"/>
        <v>-26.13221257030726</v>
      </c>
      <c r="AF6">
        <f t="shared" si="25"/>
        <v>0.011761293857311289</v>
      </c>
      <c r="AG6">
        <f t="shared" si="26"/>
        <v>-26.12045127644995</v>
      </c>
      <c r="AH6">
        <f t="shared" si="27"/>
        <v>351.8973316552631</v>
      </c>
    </row>
    <row r="7" spans="1:34" ht="15">
      <c r="A7" t="s">
        <v>1</v>
      </c>
      <c r="B7" s="6">
        <v>40350</v>
      </c>
      <c r="D7" s="2">
        <f t="shared" si="0"/>
        <v>40350</v>
      </c>
      <c r="E7" s="8">
        <f t="shared" si="28"/>
        <v>0.024999999999999998</v>
      </c>
      <c r="F7" s="3">
        <f t="shared" si="1"/>
        <v>2455368.775</v>
      </c>
      <c r="G7" s="4">
        <f t="shared" si="2"/>
        <v>0.10468925393565795</v>
      </c>
      <c r="I7">
        <f t="shared" si="3"/>
        <v>89.36019793506648</v>
      </c>
      <c r="J7">
        <f t="shared" si="4"/>
        <v>4126.242825567804</v>
      </c>
      <c r="K7">
        <f t="shared" si="5"/>
        <v>0.01670423178922059</v>
      </c>
      <c r="L7">
        <f t="shared" si="6"/>
        <v>0.4461461286604642</v>
      </c>
      <c r="M7">
        <f t="shared" si="7"/>
        <v>89.80634406372694</v>
      </c>
      <c r="N7">
        <f t="shared" si="8"/>
        <v>4126.688971696464</v>
      </c>
      <c r="O7">
        <f t="shared" si="9"/>
        <v>1.01624146441916</v>
      </c>
      <c r="P7">
        <f t="shared" si="10"/>
        <v>89.80531973171371</v>
      </c>
      <c r="Q7">
        <f t="shared" si="11"/>
        <v>23.43792971338636</v>
      </c>
      <c r="R7">
        <f t="shared" si="12"/>
        <v>23.43848627382448</v>
      </c>
      <c r="S7">
        <f>DEGREES(ATAN2(COS(RADIANS(P7)),COS(RADIANS(R7))*SIN(RADIANS(P7))))</f>
        <v>89.78781171870732</v>
      </c>
      <c r="T7">
        <f t="shared" si="13"/>
        <v>23.438342884727174</v>
      </c>
      <c r="U7">
        <f t="shared" si="14"/>
        <v>0.04303148989755603</v>
      </c>
      <c r="V7">
        <f t="shared" si="15"/>
        <v>-1.7108378046829305</v>
      </c>
      <c r="W7">
        <f t="shared" si="16"/>
        <v>112.6103798526111</v>
      </c>
      <c r="X7" s="8">
        <f t="shared" si="17"/>
        <v>0.5428547484754743</v>
      </c>
      <c r="Y7" s="8">
        <f t="shared" si="18"/>
        <v>0.2300481377737768</v>
      </c>
      <c r="Z7" s="8">
        <f t="shared" si="19"/>
        <v>0.8556613591771718</v>
      </c>
      <c r="AA7" s="9">
        <f t="shared" si="20"/>
        <v>900.8830388208888</v>
      </c>
      <c r="AB7">
        <f t="shared" si="21"/>
        <v>1414.2891621953172</v>
      </c>
      <c r="AC7">
        <f t="shared" si="22"/>
        <v>173.5722905488293</v>
      </c>
      <c r="AD7">
        <f t="shared" si="23"/>
        <v>116.2789949633587</v>
      </c>
      <c r="AE7">
        <f t="shared" si="24"/>
        <v>-26.2789949633587</v>
      </c>
      <c r="AF7">
        <f t="shared" si="25"/>
        <v>0.011685491140682439</v>
      </c>
      <c r="AG7">
        <f t="shared" si="26"/>
        <v>-26.267309472218017</v>
      </c>
      <c r="AH7">
        <f t="shared" si="27"/>
        <v>353.42224602774206</v>
      </c>
    </row>
    <row r="8" spans="4:34" ht="15">
      <c r="D8" s="2">
        <f t="shared" si="0"/>
        <v>40350</v>
      </c>
      <c r="E8" s="8">
        <f t="shared" si="28"/>
        <v>0.029166666666666664</v>
      </c>
      <c r="F8" s="3">
        <f t="shared" si="1"/>
        <v>2455368.779166667</v>
      </c>
      <c r="G8" s="4">
        <f t="shared" si="2"/>
        <v>0.10468936801278003</v>
      </c>
      <c r="I8">
        <f t="shared" si="3"/>
        <v>89.36430479928913</v>
      </c>
      <c r="J8">
        <f t="shared" si="4"/>
        <v>4126.246932235855</v>
      </c>
      <c r="K8">
        <f t="shared" si="5"/>
        <v>0.016704231784422107</v>
      </c>
      <c r="L8">
        <f t="shared" si="6"/>
        <v>0.4460153642736772</v>
      </c>
      <c r="M8">
        <f t="shared" si="7"/>
        <v>89.8103201635628</v>
      </c>
      <c r="N8">
        <f t="shared" si="8"/>
        <v>4126.692947600129</v>
      </c>
      <c r="O8">
        <f t="shared" si="9"/>
        <v>1.0162417400695427</v>
      </c>
      <c r="P8">
        <f t="shared" si="10"/>
        <v>89.80929583555141</v>
      </c>
      <c r="Q8">
        <f t="shared" si="11"/>
        <v>23.43792971190288</v>
      </c>
      <c r="R8">
        <f t="shared" si="12"/>
        <v>23.438486262718474</v>
      </c>
      <c r="S8">
        <f>DEGREES(ATAN2(COS(RADIANS(P8)),COS(RADIANS(R8))*SIN(RADIANS(P8))))</f>
        <v>89.79214539600821</v>
      </c>
      <c r="T8">
        <f t="shared" si="13"/>
        <v>23.438348670891102</v>
      </c>
      <c r="U8">
        <f t="shared" si="14"/>
        <v>0.04303148985561626</v>
      </c>
      <c r="V8">
        <f t="shared" si="15"/>
        <v>-1.7117437748167055</v>
      </c>
      <c r="W8">
        <f t="shared" si="16"/>
        <v>112.61038615673324</v>
      </c>
      <c r="X8" s="8">
        <f t="shared" si="17"/>
        <v>0.5428553776214006</v>
      </c>
      <c r="Y8" s="8">
        <f t="shared" si="18"/>
        <v>0.23004874940825265</v>
      </c>
      <c r="Z8" s="8">
        <f t="shared" si="19"/>
        <v>0.8556620058345485</v>
      </c>
      <c r="AA8" s="9">
        <f t="shared" si="20"/>
        <v>900.8830892538659</v>
      </c>
      <c r="AB8">
        <f t="shared" si="21"/>
        <v>1420.2882562251834</v>
      </c>
      <c r="AC8">
        <f t="shared" si="22"/>
        <v>175.07206405629586</v>
      </c>
      <c r="AD8">
        <f t="shared" si="23"/>
        <v>116.395351369231</v>
      </c>
      <c r="AE8">
        <f t="shared" si="24"/>
        <v>-26.395351369230994</v>
      </c>
      <c r="AF8">
        <f t="shared" si="25"/>
        <v>0.01162595795355358</v>
      </c>
      <c r="AG8">
        <f t="shared" si="26"/>
        <v>-26.38372541127744</v>
      </c>
      <c r="AH8">
        <f t="shared" si="27"/>
        <v>354.9521509884315</v>
      </c>
    </row>
    <row r="9" spans="4:34" ht="15">
      <c r="D9" s="2">
        <f t="shared" si="0"/>
        <v>40350</v>
      </c>
      <c r="E9" s="8">
        <f t="shared" si="28"/>
        <v>0.03333333333333333</v>
      </c>
      <c r="F9" s="3">
        <f t="shared" si="1"/>
        <v>2455368.783333333</v>
      </c>
      <c r="G9" s="4">
        <f t="shared" si="2"/>
        <v>0.10468948208988937</v>
      </c>
      <c r="I9">
        <f t="shared" si="3"/>
        <v>89.36841166305248</v>
      </c>
      <c r="J9">
        <f t="shared" si="4"/>
        <v>4126.251038903447</v>
      </c>
      <c r="K9">
        <f t="shared" si="5"/>
        <v>0.01670423177962362</v>
      </c>
      <c r="L9">
        <f t="shared" si="6"/>
        <v>0.44588459774465095</v>
      </c>
      <c r="M9">
        <f t="shared" si="7"/>
        <v>89.81429626079714</v>
      </c>
      <c r="N9">
        <f t="shared" si="8"/>
        <v>4126.696923501191</v>
      </c>
      <c r="O9">
        <f t="shared" si="9"/>
        <v>1.0162420156390322</v>
      </c>
      <c r="P9">
        <f t="shared" si="10"/>
        <v>89.8132719367875</v>
      </c>
      <c r="Q9">
        <f t="shared" si="11"/>
        <v>23.4379297104194</v>
      </c>
      <c r="R9">
        <f t="shared" si="12"/>
        <v>23.438486251612463</v>
      </c>
      <c r="S9">
        <f>DEGREES(ATAN2(COS(RADIANS(P9)),COS(RADIANS(R9))*SIN(RADIANS(P9))))</f>
        <v>89.7964790708491</v>
      </c>
      <c r="T9">
        <f t="shared" si="13"/>
        <v>23.438354337428375</v>
      </c>
      <c r="U9">
        <f t="shared" si="14"/>
        <v>0.04303148981367649</v>
      </c>
      <c r="V9">
        <f t="shared" si="15"/>
        <v>-1.712649737209534</v>
      </c>
      <c r="W9">
        <f t="shared" si="16"/>
        <v>112.61039233052094</v>
      </c>
      <c r="X9" s="8">
        <f t="shared" si="17"/>
        <v>0.5428560067619511</v>
      </c>
      <c r="Y9" s="8">
        <f t="shared" si="18"/>
        <v>0.23004936139939297</v>
      </c>
      <c r="Z9" s="8">
        <f t="shared" si="19"/>
        <v>0.8556626521245092</v>
      </c>
      <c r="AA9" s="9">
        <f t="shared" si="20"/>
        <v>900.8831386441675</v>
      </c>
      <c r="AB9">
        <f t="shared" si="21"/>
        <v>1426.2873502627904</v>
      </c>
      <c r="AC9">
        <f t="shared" si="22"/>
        <v>176.5718375656976</v>
      </c>
      <c r="AD9">
        <f t="shared" si="23"/>
        <v>116.48111061911005</v>
      </c>
      <c r="AE9">
        <f t="shared" si="24"/>
        <v>-26.481110619110055</v>
      </c>
      <c r="AF9">
        <f t="shared" si="25"/>
        <v>0.011582390616546383</v>
      </c>
      <c r="AG9">
        <f t="shared" si="26"/>
        <v>-26.46952822849351</v>
      </c>
      <c r="AH9">
        <f t="shared" si="27"/>
        <v>356.4859117203289</v>
      </c>
    </row>
    <row r="10" spans="4:34" ht="15">
      <c r="D10" s="2">
        <f t="shared" si="0"/>
        <v>40350</v>
      </c>
      <c r="E10" s="8">
        <f t="shared" si="28"/>
        <v>0.0375</v>
      </c>
      <c r="F10" s="3">
        <f t="shared" si="1"/>
        <v>2455368.7875</v>
      </c>
      <c r="G10" s="4">
        <f t="shared" si="2"/>
        <v>0.10468959616701144</v>
      </c>
      <c r="I10">
        <f t="shared" si="3"/>
        <v>89.37251852727468</v>
      </c>
      <c r="J10">
        <f t="shared" si="4"/>
        <v>4126.255145571498</v>
      </c>
      <c r="K10">
        <f t="shared" si="5"/>
        <v>0.016704231774825135</v>
      </c>
      <c r="L10">
        <f t="shared" si="6"/>
        <v>0.4457538290448002</v>
      </c>
      <c r="M10">
        <f t="shared" si="7"/>
        <v>89.81827235631948</v>
      </c>
      <c r="N10">
        <f t="shared" si="8"/>
        <v>4126.700899400543</v>
      </c>
      <c r="O10">
        <f t="shared" si="9"/>
        <v>1.0162422911276883</v>
      </c>
      <c r="P10">
        <f t="shared" si="10"/>
        <v>89.81724803631155</v>
      </c>
      <c r="Q10">
        <f t="shared" si="11"/>
        <v>23.43792970893592</v>
      </c>
      <c r="R10">
        <f t="shared" si="12"/>
        <v>23.43848624050644</v>
      </c>
      <c r="S10">
        <f>DEGREES(ATAN2(COS(RADIANS(P10)),COS(RADIANS(R10))*SIN(RADIANS(P10))))</f>
        <v>89.8008127441917</v>
      </c>
      <c r="T10">
        <f t="shared" si="13"/>
        <v>23.4383598843404</v>
      </c>
      <c r="U10">
        <f t="shared" si="14"/>
        <v>0.04303148977173666</v>
      </c>
      <c r="V10">
        <f t="shared" si="15"/>
        <v>-1.7135556920355393</v>
      </c>
      <c r="W10">
        <f t="shared" si="16"/>
        <v>112.61039837397573</v>
      </c>
      <c r="X10" s="8">
        <f t="shared" si="17"/>
        <v>0.5428566358972469</v>
      </c>
      <c r="Y10" s="8">
        <f t="shared" si="18"/>
        <v>0.23004997374731428</v>
      </c>
      <c r="Z10" s="8">
        <f t="shared" si="19"/>
        <v>0.8556632980471794</v>
      </c>
      <c r="AA10" s="9">
        <f t="shared" si="20"/>
        <v>900.8831869918058</v>
      </c>
      <c r="AB10">
        <f t="shared" si="21"/>
        <v>1432.2864443079645</v>
      </c>
      <c r="AC10">
        <f t="shared" si="22"/>
        <v>178.07161107699113</v>
      </c>
      <c r="AD10">
        <f t="shared" si="23"/>
        <v>116.53614576041437</v>
      </c>
      <c r="AE10">
        <f t="shared" si="24"/>
        <v>-26.53614576041437</v>
      </c>
      <c r="AF10">
        <f t="shared" si="25"/>
        <v>0.011554569373456124</v>
      </c>
      <c r="AG10">
        <f t="shared" si="26"/>
        <v>-26.524591191040916</v>
      </c>
      <c r="AH10">
        <f t="shared" si="27"/>
        <v>358.0223700187306</v>
      </c>
    </row>
    <row r="11" spans="4:34" ht="15">
      <c r="D11" s="2">
        <f t="shared" si="0"/>
        <v>40350</v>
      </c>
      <c r="E11" s="8">
        <f t="shared" si="28"/>
        <v>0.041666666666666664</v>
      </c>
      <c r="F11" s="3">
        <f t="shared" si="1"/>
        <v>2455368.7916666665</v>
      </c>
      <c r="G11" s="4">
        <f t="shared" si="2"/>
        <v>0.10468971024412078</v>
      </c>
      <c r="I11">
        <f t="shared" si="3"/>
        <v>89.37662539103758</v>
      </c>
      <c r="J11">
        <f t="shared" si="4"/>
        <v>4126.2592522390905</v>
      </c>
      <c r="K11">
        <f t="shared" si="5"/>
        <v>0.01670423177002665</v>
      </c>
      <c r="L11">
        <f t="shared" si="6"/>
        <v>0.4456230582040057</v>
      </c>
      <c r="M11">
        <f t="shared" si="7"/>
        <v>89.82224844924158</v>
      </c>
      <c r="N11">
        <f t="shared" si="8"/>
        <v>4126.704875297294</v>
      </c>
      <c r="O11">
        <f t="shared" si="9"/>
        <v>1.0162425665354484</v>
      </c>
      <c r="P11">
        <f t="shared" si="10"/>
        <v>89.82122413323529</v>
      </c>
      <c r="Q11">
        <f t="shared" si="11"/>
        <v>23.43792970745244</v>
      </c>
      <c r="R11">
        <f t="shared" si="12"/>
        <v>23.438486229400414</v>
      </c>
      <c r="S11">
        <f>DEGREES(ATAN2(COS(RADIANS(P11)),COS(RADIANS(R11))*SIN(RADIANS(P11))))</f>
        <v>89.80514641505997</v>
      </c>
      <c r="T11">
        <f t="shared" si="13"/>
        <v>23.438365311626107</v>
      </c>
      <c r="U11">
        <f t="shared" si="14"/>
        <v>0.04303148972979685</v>
      </c>
      <c r="V11">
        <f t="shared" si="15"/>
        <v>-1.7144616390637752</v>
      </c>
      <c r="W11">
        <f t="shared" si="16"/>
        <v>112.61040428709637</v>
      </c>
      <c r="X11" s="8">
        <f t="shared" si="17"/>
        <v>0.5428572650271276</v>
      </c>
      <c r="Y11" s="8">
        <f t="shared" si="18"/>
        <v>0.23005058645185988</v>
      </c>
      <c r="Z11" s="8">
        <f t="shared" si="19"/>
        <v>0.8556639436023954</v>
      </c>
      <c r="AA11" s="9">
        <f t="shared" si="20"/>
        <v>900.883234296771</v>
      </c>
      <c r="AB11">
        <f t="shared" si="21"/>
        <v>1438.2855383609362</v>
      </c>
      <c r="AC11">
        <f t="shared" si="22"/>
        <v>179.57138459023406</v>
      </c>
      <c r="AD11">
        <f t="shared" si="23"/>
        <v>116.5603749650459</v>
      </c>
      <c r="AE11">
        <f t="shared" si="24"/>
        <v>-26.560374965045895</v>
      </c>
      <c r="AF11">
        <f t="shared" si="25"/>
        <v>0.011542354985714431</v>
      </c>
      <c r="AG11">
        <f t="shared" si="26"/>
        <v>-26.54883261006018</v>
      </c>
      <c r="AH11">
        <f t="shared" si="27"/>
        <v>359.56035118968396</v>
      </c>
    </row>
    <row r="12" spans="4:34" ht="15">
      <c r="D12" s="2">
        <f t="shared" si="0"/>
        <v>40350</v>
      </c>
      <c r="E12" s="8">
        <f t="shared" si="28"/>
        <v>0.04583333333333333</v>
      </c>
      <c r="F12" s="3">
        <f t="shared" si="1"/>
        <v>2455368.7958333334</v>
      </c>
      <c r="G12" s="4">
        <f t="shared" si="2"/>
        <v>0.10468982432124285</v>
      </c>
      <c r="I12">
        <f t="shared" si="3"/>
        <v>89.38073225525932</v>
      </c>
      <c r="J12">
        <f t="shared" si="4"/>
        <v>4126.263358907141</v>
      </c>
      <c r="K12">
        <f t="shared" si="5"/>
        <v>0.016704231765228162</v>
      </c>
      <c r="L12">
        <f t="shared" si="6"/>
        <v>0.44549228519368134</v>
      </c>
      <c r="M12">
        <f t="shared" si="7"/>
        <v>89.826224540453</v>
      </c>
      <c r="N12">
        <f t="shared" si="8"/>
        <v>4126.708851192335</v>
      </c>
      <c r="O12">
        <f t="shared" si="9"/>
        <v>1.0162428418623726</v>
      </c>
      <c r="P12">
        <f t="shared" si="10"/>
        <v>89.82520022844825</v>
      </c>
      <c r="Q12">
        <f t="shared" si="11"/>
        <v>23.43792970596896</v>
      </c>
      <c r="R12">
        <f t="shared" si="12"/>
        <v>23.438486218294376</v>
      </c>
      <c r="S12">
        <f>DEGREES(ATAN2(COS(RADIANS(P12)),COS(RADIANS(R12))*SIN(RADIANS(P12))))</f>
        <v>89.80948008441563</v>
      </c>
      <c r="T12">
        <f t="shared" si="13"/>
        <v>23.438370619286854</v>
      </c>
      <c r="U12">
        <f t="shared" si="14"/>
        <v>0.043031489687856965</v>
      </c>
      <c r="V12">
        <f t="shared" si="15"/>
        <v>-1.7153675784683604</v>
      </c>
      <c r="W12">
        <f t="shared" si="16"/>
        <v>112.61041006988431</v>
      </c>
      <c r="X12" s="8">
        <f t="shared" si="17"/>
        <v>0.5428578941517141</v>
      </c>
      <c r="Y12" s="8">
        <f t="shared" si="18"/>
        <v>0.23005119951314662</v>
      </c>
      <c r="Z12" s="8">
        <f t="shared" si="19"/>
        <v>0.8556645887902816</v>
      </c>
      <c r="AA12" s="9">
        <f t="shared" si="20"/>
        <v>900.8832805590745</v>
      </c>
      <c r="AB12">
        <f t="shared" si="21"/>
        <v>4.284632421531626</v>
      </c>
      <c r="AC12">
        <f t="shared" si="22"/>
        <v>-178.9288418946171</v>
      </c>
      <c r="AD12">
        <f t="shared" si="23"/>
        <v>116.55376211918129</v>
      </c>
      <c r="AE12">
        <f t="shared" si="24"/>
        <v>-26.553762119181286</v>
      </c>
      <c r="AF12">
        <f t="shared" si="25"/>
        <v>0.01154568659192415</v>
      </c>
      <c r="AG12">
        <f t="shared" si="26"/>
        <v>-26.542216432589363</v>
      </c>
      <c r="AH12">
        <f t="shared" si="27"/>
        <v>1.0986711838847896</v>
      </c>
    </row>
    <row r="13" spans="4:34" ht="15">
      <c r="D13" s="2">
        <f t="shared" si="0"/>
        <v>40350</v>
      </c>
      <c r="E13" s="8">
        <f t="shared" si="28"/>
        <v>0.049999999999999996</v>
      </c>
      <c r="F13" s="3">
        <f t="shared" si="1"/>
        <v>2455368.8</v>
      </c>
      <c r="G13" s="4">
        <f t="shared" si="2"/>
        <v>0.1046899383983522</v>
      </c>
      <c r="I13">
        <f t="shared" si="3"/>
        <v>89.38483911902313</v>
      </c>
      <c r="J13">
        <f t="shared" si="4"/>
        <v>4126.267465574733</v>
      </c>
      <c r="K13">
        <f t="shared" si="5"/>
        <v>0.016704231760429678</v>
      </c>
      <c r="L13">
        <f t="shared" si="6"/>
        <v>0.44536151004365704</v>
      </c>
      <c r="M13">
        <f t="shared" si="7"/>
        <v>89.83020062906678</v>
      </c>
      <c r="N13">
        <f t="shared" si="8"/>
        <v>4126.712827084777</v>
      </c>
      <c r="O13">
        <f t="shared" si="9"/>
        <v>1.016243117108398</v>
      </c>
      <c r="P13">
        <f t="shared" si="10"/>
        <v>89.82917632106353</v>
      </c>
      <c r="Q13">
        <f t="shared" si="11"/>
        <v>23.43792970448548</v>
      </c>
      <c r="R13">
        <f t="shared" si="12"/>
        <v>23.438486207188333</v>
      </c>
      <c r="S13">
        <f>DEGREES(ATAN2(COS(RADIANS(P13)),COS(RADIANS(R13))*SIN(RADIANS(P13))))</f>
        <v>89.81381375128416</v>
      </c>
      <c r="T13">
        <f t="shared" si="13"/>
        <v>23.438375807321616</v>
      </c>
      <c r="U13">
        <f t="shared" si="14"/>
        <v>0.04303148964591707</v>
      </c>
      <c r="V13">
        <f t="shared" si="15"/>
        <v>-1.7162735100186155</v>
      </c>
      <c r="W13">
        <f t="shared" si="16"/>
        <v>112.61041572233835</v>
      </c>
      <c r="X13" s="8">
        <f t="shared" si="17"/>
        <v>0.5428585232708463</v>
      </c>
      <c r="Y13" s="8">
        <f t="shared" si="18"/>
        <v>0.2300518129310175</v>
      </c>
      <c r="Z13" s="8">
        <f t="shared" si="19"/>
        <v>0.855665233610675</v>
      </c>
      <c r="AA13" s="9">
        <f t="shared" si="20"/>
        <v>900.8833257787068</v>
      </c>
      <c r="AB13">
        <f t="shared" si="21"/>
        <v>10.283726489981404</v>
      </c>
      <c r="AC13">
        <f t="shared" si="22"/>
        <v>-177.42906837750465</v>
      </c>
      <c r="AD13">
        <f t="shared" si="23"/>
        <v>116.51631708467949</v>
      </c>
      <c r="AE13">
        <f t="shared" si="24"/>
        <v>-26.516317084679486</v>
      </c>
      <c r="AF13">
        <f t="shared" si="25"/>
        <v>0.011564580776471989</v>
      </c>
      <c r="AG13">
        <f t="shared" si="26"/>
        <v>-26.504752503903013</v>
      </c>
      <c r="AH13">
        <f t="shared" si="27"/>
        <v>2.6361438658097995</v>
      </c>
    </row>
    <row r="14" spans="4:34" ht="15">
      <c r="D14" s="2">
        <f t="shared" si="0"/>
        <v>40350</v>
      </c>
      <c r="E14" s="8">
        <f t="shared" si="28"/>
        <v>0.05416666666666666</v>
      </c>
      <c r="F14" s="3">
        <f t="shared" si="1"/>
        <v>2455368.8041666667</v>
      </c>
      <c r="G14" s="4">
        <f t="shared" si="2"/>
        <v>0.10469005247547428</v>
      </c>
      <c r="I14">
        <f t="shared" si="3"/>
        <v>89.38894598324532</v>
      </c>
      <c r="J14">
        <f t="shared" si="4"/>
        <v>4126.271572242785</v>
      </c>
      <c r="K14">
        <f t="shared" si="5"/>
        <v>0.01670423175563119</v>
      </c>
      <c r="L14">
        <f t="shared" si="6"/>
        <v>0.4452307327253196</v>
      </c>
      <c r="M14">
        <f t="shared" si="7"/>
        <v>89.83417671597064</v>
      </c>
      <c r="N14">
        <f t="shared" si="8"/>
        <v>4126.71680297551</v>
      </c>
      <c r="O14">
        <f t="shared" si="9"/>
        <v>1.0162433922735854</v>
      </c>
      <c r="P14">
        <f t="shared" si="10"/>
        <v>89.83315241196881</v>
      </c>
      <c r="Q14">
        <f t="shared" si="11"/>
        <v>23.437929703002</v>
      </c>
      <c r="R14">
        <f t="shared" si="12"/>
        <v>23.438486196082277</v>
      </c>
      <c r="S14">
        <f>DEGREES(ATAN2(COS(RADIANS(P14)),COS(RADIANS(R14))*SIN(RADIANS(P14))))</f>
        <v>89.81814741662524</v>
      </c>
      <c r="T14">
        <f t="shared" si="13"/>
        <v>23.4383808757317</v>
      </c>
      <c r="U14">
        <f t="shared" si="14"/>
        <v>0.043031489603977124</v>
      </c>
      <c r="V14">
        <f t="shared" si="15"/>
        <v>-1.717179433887901</v>
      </c>
      <c r="W14">
        <f t="shared" si="16"/>
        <v>112.61042124445989</v>
      </c>
      <c r="X14" s="8">
        <f t="shared" si="17"/>
        <v>0.5428591523846443</v>
      </c>
      <c r="Y14" s="8">
        <f t="shared" si="18"/>
        <v>0.23005242670558906</v>
      </c>
      <c r="Z14" s="8">
        <f t="shared" si="19"/>
        <v>0.8556658780636996</v>
      </c>
      <c r="AA14" s="9">
        <f t="shared" si="20"/>
        <v>900.8833699556791</v>
      </c>
      <c r="AB14">
        <f t="shared" si="21"/>
        <v>16.282820566112093</v>
      </c>
      <c r="AC14">
        <f t="shared" si="22"/>
        <v>-175.92929485847196</v>
      </c>
      <c r="AD14">
        <f t="shared" si="23"/>
        <v>116.44809562762686</v>
      </c>
      <c r="AE14">
        <f t="shared" si="24"/>
        <v>-26.448095627626856</v>
      </c>
      <c r="AF14">
        <f t="shared" si="25"/>
        <v>0.011599131823073493</v>
      </c>
      <c r="AG14">
        <f t="shared" si="26"/>
        <v>-26.436496495803784</v>
      </c>
      <c r="AH14">
        <f t="shared" si="27"/>
        <v>4.171588312629183</v>
      </c>
    </row>
    <row r="15" spans="4:34" ht="15">
      <c r="D15" s="2">
        <f t="shared" si="0"/>
        <v>40350</v>
      </c>
      <c r="E15" s="8">
        <f t="shared" si="28"/>
        <v>0.05833333333333333</v>
      </c>
      <c r="F15" s="3">
        <f t="shared" si="1"/>
        <v>2455368.808333333</v>
      </c>
      <c r="G15" s="4">
        <f t="shared" si="2"/>
        <v>0.1046901665525836</v>
      </c>
      <c r="I15">
        <f t="shared" si="3"/>
        <v>89.39305284700777</v>
      </c>
      <c r="J15">
        <f t="shared" si="4"/>
        <v>4126.275678910376</v>
      </c>
      <c r="K15">
        <f t="shared" si="5"/>
        <v>0.016704231750832705</v>
      </c>
      <c r="L15">
        <f t="shared" si="6"/>
        <v>0.44509995326862944</v>
      </c>
      <c r="M15">
        <f t="shared" si="7"/>
        <v>89.83815280027639</v>
      </c>
      <c r="N15">
        <f t="shared" si="8"/>
        <v>4126.720778863644</v>
      </c>
      <c r="O15">
        <f t="shared" si="9"/>
        <v>1.0162436673578712</v>
      </c>
      <c r="P15">
        <f t="shared" si="10"/>
        <v>89.83712850027592</v>
      </c>
      <c r="Q15">
        <f t="shared" si="11"/>
        <v>23.43792970151852</v>
      </c>
      <c r="R15">
        <f t="shared" si="12"/>
        <v>23.438486184976217</v>
      </c>
      <c r="S15">
        <f>DEGREES(ATAN2(COS(RADIANS(P15)),COS(RADIANS(R15))*SIN(RADIANS(P15))))</f>
        <v>89.82248107946295</v>
      </c>
      <c r="T15">
        <f t="shared" si="13"/>
        <v>23.438385824516143</v>
      </c>
      <c r="U15">
        <f t="shared" si="14"/>
        <v>0.04303148956203717</v>
      </c>
      <c r="V15">
        <f t="shared" si="15"/>
        <v>-1.718085349845601</v>
      </c>
      <c r="W15">
        <f t="shared" si="16"/>
        <v>112.61042663624784</v>
      </c>
      <c r="X15" s="8">
        <f t="shared" si="17"/>
        <v>0.5428597814929483</v>
      </c>
      <c r="Y15" s="8">
        <f t="shared" si="18"/>
        <v>0.23005304083670436</v>
      </c>
      <c r="Z15" s="8">
        <f t="shared" si="19"/>
        <v>0.8556665221491924</v>
      </c>
      <c r="AA15" s="9">
        <f t="shared" si="20"/>
        <v>900.8834130899827</v>
      </c>
      <c r="AB15">
        <f t="shared" si="21"/>
        <v>22.281914650154363</v>
      </c>
      <c r="AC15">
        <f t="shared" si="22"/>
        <v>-174.4295213374614</v>
      </c>
      <c r="AD15">
        <f t="shared" si="23"/>
        <v>116.34919901525183</v>
      </c>
      <c r="AE15">
        <f t="shared" si="24"/>
        <v>-26.349199015251827</v>
      </c>
      <c r="AF15">
        <f t="shared" si="25"/>
        <v>0.011649513159808595</v>
      </c>
      <c r="AG15">
        <f t="shared" si="26"/>
        <v>-26.337549502092017</v>
      </c>
      <c r="AH15">
        <f t="shared" si="27"/>
        <v>5.703836038201075</v>
      </c>
    </row>
    <row r="16" spans="4:34" ht="15">
      <c r="D16" s="2">
        <f t="shared" si="0"/>
        <v>40350</v>
      </c>
      <c r="E16" s="8">
        <f t="shared" si="28"/>
        <v>0.06249999999999999</v>
      </c>
      <c r="F16" s="3">
        <f t="shared" si="1"/>
        <v>2455368.8125</v>
      </c>
      <c r="G16" s="4">
        <f t="shared" si="2"/>
        <v>0.10469028062970569</v>
      </c>
      <c r="I16">
        <f t="shared" si="3"/>
        <v>89.39715971123042</v>
      </c>
      <c r="J16">
        <f t="shared" si="4"/>
        <v>4126.279785578427</v>
      </c>
      <c r="K16">
        <f t="shared" si="5"/>
        <v>0.016704231746034217</v>
      </c>
      <c r="L16">
        <f t="shared" si="6"/>
        <v>0.44496917164489513</v>
      </c>
      <c r="M16">
        <f t="shared" si="7"/>
        <v>89.84212888287531</v>
      </c>
      <c r="N16">
        <f t="shared" si="8"/>
        <v>4126.724754750072</v>
      </c>
      <c r="O16">
        <f t="shared" si="9"/>
        <v>1.016243942361316</v>
      </c>
      <c r="P16">
        <f t="shared" si="10"/>
        <v>89.84110458687613</v>
      </c>
      <c r="Q16">
        <f t="shared" si="11"/>
        <v>23.43792970003504</v>
      </c>
      <c r="R16">
        <f t="shared" si="12"/>
        <v>23.438486173870146</v>
      </c>
      <c r="S16">
        <f>DEGREES(ATAN2(COS(RADIANS(P16)),COS(RADIANS(R16))*SIN(RADIANS(P16))))</f>
        <v>89.82681474076088</v>
      </c>
      <c r="T16">
        <f t="shared" si="13"/>
        <v>23.438390653676198</v>
      </c>
      <c r="U16">
        <f t="shared" si="14"/>
        <v>0.04303148952009717</v>
      </c>
      <c r="V16">
        <f t="shared" si="15"/>
        <v>-1.7189912580660398</v>
      </c>
      <c r="W16">
        <f t="shared" si="16"/>
        <v>112.6104318977035</v>
      </c>
      <c r="X16" s="8">
        <f t="shared" si="17"/>
        <v>0.5428604105958793</v>
      </c>
      <c r="Y16" s="8">
        <f t="shared" si="18"/>
        <v>0.2300536553244807</v>
      </c>
      <c r="Z16" s="8">
        <f t="shared" si="19"/>
        <v>0.8556671658672779</v>
      </c>
      <c r="AA16" s="9">
        <f t="shared" si="20"/>
        <v>900.883455181628</v>
      </c>
      <c r="AB16">
        <f t="shared" si="21"/>
        <v>28.28100874193393</v>
      </c>
      <c r="AC16">
        <f t="shared" si="22"/>
        <v>-172.92974781451653</v>
      </c>
      <c r="AD16">
        <f t="shared" si="23"/>
        <v>116.2197732880543</v>
      </c>
      <c r="AE16">
        <f t="shared" si="24"/>
        <v>-26.2197732880543</v>
      </c>
      <c r="AF16">
        <f t="shared" si="25"/>
        <v>0.011715980033232804</v>
      </c>
      <c r="AG16">
        <f t="shared" si="26"/>
        <v>-26.208057308021065</v>
      </c>
      <c r="AH16">
        <f t="shared" si="27"/>
        <v>7.231738037893365</v>
      </c>
    </row>
    <row r="17" spans="4:34" ht="15">
      <c r="D17" s="2">
        <f t="shared" si="0"/>
        <v>40350</v>
      </c>
      <c r="E17" s="8">
        <f t="shared" si="28"/>
        <v>0.06666666666666667</v>
      </c>
      <c r="F17" s="3">
        <f t="shared" si="1"/>
        <v>2455368.816666667</v>
      </c>
      <c r="G17" s="4">
        <f t="shared" si="2"/>
        <v>0.10469039470682776</v>
      </c>
      <c r="I17">
        <f t="shared" si="3"/>
        <v>89.40126657545215</v>
      </c>
      <c r="J17">
        <f t="shared" si="4"/>
        <v>4126.283892246478</v>
      </c>
      <c r="K17">
        <f t="shared" si="5"/>
        <v>0.016704231741235732</v>
      </c>
      <c r="L17">
        <f t="shared" si="6"/>
        <v>0.44483838786942703</v>
      </c>
      <c r="M17">
        <f t="shared" si="7"/>
        <v>89.84610496332158</v>
      </c>
      <c r="N17">
        <f t="shared" si="8"/>
        <v>4126.728730634348</v>
      </c>
      <c r="O17">
        <f t="shared" si="9"/>
        <v>1.0162442172838881</v>
      </c>
      <c r="P17">
        <f t="shared" si="10"/>
        <v>89.8450806713236</v>
      </c>
      <c r="Q17">
        <f t="shared" si="11"/>
        <v>23.43792969855156</v>
      </c>
      <c r="R17">
        <f t="shared" si="12"/>
        <v>23.438486162764068</v>
      </c>
      <c r="S17">
        <f>DEGREES(ATAN2(COS(RADIANS(P17)),COS(RADIANS(R17))*SIN(RADIANS(P17))))</f>
        <v>89.83114840002528</v>
      </c>
      <c r="T17">
        <f t="shared" si="13"/>
        <v>23.438395363211473</v>
      </c>
      <c r="U17">
        <f t="shared" si="14"/>
        <v>0.04303148947815715</v>
      </c>
      <c r="V17">
        <f t="shared" si="15"/>
        <v>-1.7198971584190008</v>
      </c>
      <c r="W17">
        <f t="shared" si="16"/>
        <v>112.61043702882642</v>
      </c>
      <c r="X17" s="8">
        <f t="shared" si="17"/>
        <v>0.5428610396933464</v>
      </c>
      <c r="Y17" s="8">
        <f t="shared" si="18"/>
        <v>0.23005427016882857</v>
      </c>
      <c r="Z17" s="8">
        <f t="shared" si="19"/>
        <v>0.8556678092178642</v>
      </c>
      <c r="AA17" s="9">
        <f t="shared" si="20"/>
        <v>900.8834962306114</v>
      </c>
      <c r="AB17">
        <f t="shared" si="21"/>
        <v>34.28010284158097</v>
      </c>
      <c r="AC17">
        <f t="shared" si="22"/>
        <v>-171.42997428960476</v>
      </c>
      <c r="AD17">
        <f t="shared" si="23"/>
        <v>116.06000821939391</v>
      </c>
      <c r="AE17">
        <f t="shared" si="24"/>
        <v>-26.060008219393907</v>
      </c>
      <c r="AF17">
        <f t="shared" si="25"/>
        <v>0.011798873481863021</v>
      </c>
      <c r="AG17">
        <f t="shared" si="26"/>
        <v>-26.048209345912046</v>
      </c>
      <c r="AH17">
        <f t="shared" si="27"/>
        <v>8.754171556418498</v>
      </c>
    </row>
    <row r="18" spans="4:34" ht="15">
      <c r="D18" s="2">
        <f t="shared" si="0"/>
        <v>40350</v>
      </c>
      <c r="E18" s="8">
        <f t="shared" si="28"/>
        <v>0.07083333333333333</v>
      </c>
      <c r="F18" s="3">
        <f t="shared" si="1"/>
        <v>2455368.8208333333</v>
      </c>
      <c r="G18" s="4">
        <f t="shared" si="2"/>
        <v>0.1046905087839371</v>
      </c>
      <c r="I18">
        <f t="shared" si="3"/>
        <v>89.40537343921596</v>
      </c>
      <c r="J18">
        <f t="shared" si="4"/>
        <v>4126.28799891407</v>
      </c>
      <c r="K18">
        <f t="shared" si="5"/>
        <v>0.016704231736437248</v>
      </c>
      <c r="L18">
        <f t="shared" si="6"/>
        <v>0.44470760195743303</v>
      </c>
      <c r="M18">
        <f t="shared" si="7"/>
        <v>89.8500810411734</v>
      </c>
      <c r="N18">
        <f t="shared" si="8"/>
        <v>4126.732706516028</v>
      </c>
      <c r="O18">
        <f t="shared" si="9"/>
        <v>1.0162444921255551</v>
      </c>
      <c r="P18">
        <f t="shared" si="10"/>
        <v>89.84905675317657</v>
      </c>
      <c r="Q18">
        <f t="shared" si="11"/>
        <v>23.437929697068082</v>
      </c>
      <c r="R18">
        <f t="shared" si="12"/>
        <v>23.438486151657983</v>
      </c>
      <c r="S18">
        <f>DEGREES(ATAN2(COS(RADIANS(P18)),COS(RADIANS(R18))*SIN(RADIANS(P18))))</f>
        <v>89.83548205676678</v>
      </c>
      <c r="T18">
        <f t="shared" si="13"/>
        <v>23.43839995312161</v>
      </c>
      <c r="U18">
        <f t="shared" si="14"/>
        <v>0.04303148943621709</v>
      </c>
      <c r="V18">
        <f t="shared" si="15"/>
        <v>-1.7208030507752918</v>
      </c>
      <c r="W18">
        <f t="shared" si="16"/>
        <v>112.61044202961617</v>
      </c>
      <c r="X18" s="8">
        <f t="shared" si="17"/>
        <v>0.5428616687852605</v>
      </c>
      <c r="Y18" s="8">
        <f t="shared" si="18"/>
        <v>0.23005488536966007</v>
      </c>
      <c r="Z18" s="8">
        <f t="shared" si="19"/>
        <v>0.8556684522008611</v>
      </c>
      <c r="AA18" s="9">
        <f t="shared" si="20"/>
        <v>900.8835362369293</v>
      </c>
      <c r="AB18">
        <f t="shared" si="21"/>
        <v>40.27919694922468</v>
      </c>
      <c r="AC18">
        <f t="shared" si="22"/>
        <v>-169.93020076269383</v>
      </c>
      <c r="AD18">
        <f t="shared" si="23"/>
        <v>115.87013597986724</v>
      </c>
      <c r="AE18">
        <f t="shared" si="24"/>
        <v>-25.870135979867243</v>
      </c>
      <c r="AF18">
        <f t="shared" si="25"/>
        <v>0.011898625715202801</v>
      </c>
      <c r="AG18">
        <f t="shared" si="26"/>
        <v>-25.85823735415204</v>
      </c>
      <c r="AH18">
        <f t="shared" si="27"/>
        <v>10.270046486808042</v>
      </c>
    </row>
    <row r="19" spans="4:34" ht="15">
      <c r="D19" s="2">
        <f t="shared" si="0"/>
        <v>40350</v>
      </c>
      <c r="E19" s="8">
        <f t="shared" si="28"/>
        <v>0.075</v>
      </c>
      <c r="F19" s="3">
        <f t="shared" si="1"/>
        <v>2455368.825</v>
      </c>
      <c r="G19" s="4">
        <f t="shared" si="2"/>
        <v>0.10469062286105917</v>
      </c>
      <c r="I19">
        <f t="shared" si="3"/>
        <v>89.40948030343725</v>
      </c>
      <c r="J19">
        <f t="shared" si="4"/>
        <v>4126.292105582122</v>
      </c>
      <c r="K19">
        <f t="shared" si="5"/>
        <v>0.01670423173163876</v>
      </c>
      <c r="L19">
        <f t="shared" si="6"/>
        <v>0.44457681388032383</v>
      </c>
      <c r="M19">
        <f t="shared" si="7"/>
        <v>89.85405711731757</v>
      </c>
      <c r="N19">
        <f t="shared" si="8"/>
        <v>4126.736682396002</v>
      </c>
      <c r="O19">
        <f t="shared" si="9"/>
        <v>1.0162447668863772</v>
      </c>
      <c r="P19">
        <f t="shared" si="10"/>
        <v>89.85303283332182</v>
      </c>
      <c r="Q19">
        <f t="shared" si="11"/>
        <v>23.4379296955846</v>
      </c>
      <c r="R19">
        <f t="shared" si="12"/>
        <v>23.438486140551888</v>
      </c>
      <c r="S19">
        <f>DEGREES(ATAN2(COS(RADIANS(P19)),COS(RADIANS(R19))*SIN(RADIANS(P19))))</f>
        <v>89.83981571194407</v>
      </c>
      <c r="T19">
        <f t="shared" si="13"/>
        <v>23.438404423407807</v>
      </c>
      <c r="U19">
        <f t="shared" si="14"/>
        <v>0.043031489394277</v>
      </c>
      <c r="V19">
        <f t="shared" si="15"/>
        <v>-1.7217089353080492</v>
      </c>
      <c r="W19">
        <f t="shared" si="16"/>
        <v>112.61044690007397</v>
      </c>
      <c r="X19" s="8">
        <f t="shared" si="17"/>
        <v>0.5428622978717417</v>
      </c>
      <c r="Y19" s="8">
        <f t="shared" si="18"/>
        <v>0.23005550092709176</v>
      </c>
      <c r="Z19" s="8">
        <f t="shared" si="19"/>
        <v>0.8556690948163916</v>
      </c>
      <c r="AA19" s="9">
        <f t="shared" si="20"/>
        <v>900.8835752005917</v>
      </c>
      <c r="AB19">
        <f t="shared" si="21"/>
        <v>46.278291064691985</v>
      </c>
      <c r="AC19">
        <f t="shared" si="22"/>
        <v>-168.430427233827</v>
      </c>
      <c r="AD19">
        <f t="shared" si="23"/>
        <v>115.65042952832374</v>
      </c>
      <c r="AE19">
        <f t="shared" si="24"/>
        <v>-25.65042952832374</v>
      </c>
      <c r="AF19">
        <f t="shared" si="25"/>
        <v>0.01201576704524606</v>
      </c>
      <c r="AG19">
        <f t="shared" si="26"/>
        <v>-25.638413761278496</v>
      </c>
      <c r="AH19">
        <f t="shared" si="27"/>
        <v>11.778311319221302</v>
      </c>
    </row>
    <row r="20" spans="4:34" ht="15">
      <c r="D20" s="2">
        <f t="shared" si="0"/>
        <v>40350</v>
      </c>
      <c r="E20" s="8">
        <f t="shared" si="28"/>
        <v>0.07916666666666666</v>
      </c>
      <c r="F20" s="3">
        <f t="shared" si="1"/>
        <v>2455368.8291666666</v>
      </c>
      <c r="G20" s="4">
        <f t="shared" si="2"/>
        <v>0.10469073693816851</v>
      </c>
      <c r="I20">
        <f t="shared" si="3"/>
        <v>89.4135871672006</v>
      </c>
      <c r="J20">
        <f t="shared" si="4"/>
        <v>4126.296212249714</v>
      </c>
      <c r="K20">
        <f t="shared" si="5"/>
        <v>0.016704231726840275</v>
      </c>
      <c r="L20">
        <f t="shared" si="6"/>
        <v>0.44444602366798425</v>
      </c>
      <c r="M20">
        <f t="shared" si="7"/>
        <v>89.85803319086858</v>
      </c>
      <c r="N20">
        <f t="shared" si="8"/>
        <v>4126.740658273382</v>
      </c>
      <c r="O20">
        <f t="shared" si="9"/>
        <v>1.016245041566292</v>
      </c>
      <c r="P20">
        <f t="shared" si="10"/>
        <v>89.85700891087383</v>
      </c>
      <c r="Q20">
        <f t="shared" si="11"/>
        <v>23.437929694101122</v>
      </c>
      <c r="R20">
        <f t="shared" si="12"/>
        <v>23.43848612944579</v>
      </c>
      <c r="S20">
        <f>DEGREES(ATAN2(COS(RADIANS(P20)),COS(RADIANS(R20))*SIN(RADIANS(P20))))</f>
        <v>89.84414936458417</v>
      </c>
      <c r="T20">
        <f t="shared" si="13"/>
        <v>23.43840877406922</v>
      </c>
      <c r="U20">
        <f t="shared" si="14"/>
        <v>0.04303148935233689</v>
      </c>
      <c r="V20">
        <f t="shared" si="15"/>
        <v>-1.7226148117873148</v>
      </c>
      <c r="W20">
        <f t="shared" si="16"/>
        <v>112.61045164019892</v>
      </c>
      <c r="X20" s="8">
        <f t="shared" si="17"/>
        <v>0.54286292695263</v>
      </c>
      <c r="Y20" s="8">
        <f t="shared" si="18"/>
        <v>0.23005611684096638</v>
      </c>
      <c r="Z20" s="8">
        <f t="shared" si="19"/>
        <v>0.8556697370642937</v>
      </c>
      <c r="AA20" s="9">
        <f t="shared" si="20"/>
        <v>900.8836131215913</v>
      </c>
      <c r="AB20">
        <f t="shared" si="21"/>
        <v>52.27738518821269</v>
      </c>
      <c r="AC20">
        <f t="shared" si="22"/>
        <v>-166.9306537029468</v>
      </c>
      <c r="AD20">
        <f t="shared" si="23"/>
        <v>115.40120075523396</v>
      </c>
      <c r="AE20">
        <f t="shared" si="24"/>
        <v>-25.40120075523396</v>
      </c>
      <c r="AF20">
        <f t="shared" si="25"/>
        <v>0.012150934565088445</v>
      </c>
      <c r="AG20">
        <f t="shared" si="26"/>
        <v>-25.38904982066887</v>
      </c>
      <c r="AH20">
        <f t="shared" si="27"/>
        <v>13.277958569783777</v>
      </c>
    </row>
    <row r="21" spans="4:34" ht="15">
      <c r="D21" s="2">
        <f t="shared" si="0"/>
        <v>40350</v>
      </c>
      <c r="E21" s="8">
        <f t="shared" si="28"/>
        <v>0.08333333333333333</v>
      </c>
      <c r="F21" s="3">
        <f t="shared" si="1"/>
        <v>2455368.8333333335</v>
      </c>
      <c r="G21" s="4">
        <f t="shared" si="2"/>
        <v>0.10469085101529059</v>
      </c>
      <c r="I21">
        <f t="shared" si="3"/>
        <v>89.41769403142325</v>
      </c>
      <c r="J21">
        <f t="shared" si="4"/>
        <v>4126.300318917764</v>
      </c>
      <c r="K21">
        <f t="shared" si="5"/>
        <v>0.016704231722041787</v>
      </c>
      <c r="L21">
        <f t="shared" si="6"/>
        <v>0.44431523129182443</v>
      </c>
      <c r="M21">
        <f t="shared" si="7"/>
        <v>89.86200926271508</v>
      </c>
      <c r="N21">
        <f t="shared" si="8"/>
        <v>4126.744634149056</v>
      </c>
      <c r="O21">
        <f t="shared" si="9"/>
        <v>1.0162453161653588</v>
      </c>
      <c r="P21">
        <f t="shared" si="10"/>
        <v>89.86098498672126</v>
      </c>
      <c r="Q21">
        <f t="shared" si="11"/>
        <v>23.43792969261764</v>
      </c>
      <c r="R21">
        <f t="shared" si="12"/>
        <v>23.438486118339675</v>
      </c>
      <c r="S21">
        <f>DEGREES(ATAN2(COS(RADIANS(P21)),COS(RADIANS(R21))*SIN(RADIANS(P21))))</f>
        <v>89.8484830156478</v>
      </c>
      <c r="T21">
        <f t="shared" si="13"/>
        <v>23.438413005106984</v>
      </c>
      <c r="U21">
        <f t="shared" si="14"/>
        <v>0.04303148931039673</v>
      </c>
      <c r="V21">
        <f t="shared" si="15"/>
        <v>-1.7235206803868701</v>
      </c>
      <c r="W21">
        <f t="shared" si="16"/>
        <v>112.61045624999215</v>
      </c>
      <c r="X21" s="8">
        <f t="shared" si="17"/>
        <v>0.5428635560280465</v>
      </c>
      <c r="Y21" s="8">
        <f t="shared" si="18"/>
        <v>0.23005673311140162</v>
      </c>
      <c r="Z21" s="8">
        <f t="shared" si="19"/>
        <v>0.8556703789446913</v>
      </c>
      <c r="AA21" s="9">
        <f t="shared" si="20"/>
        <v>900.8836499999372</v>
      </c>
      <c r="AB21">
        <f t="shared" si="21"/>
        <v>58.276479319613145</v>
      </c>
      <c r="AC21">
        <f t="shared" si="22"/>
        <v>-165.4308801700967</v>
      </c>
      <c r="AD21">
        <f t="shared" si="23"/>
        <v>115.12279840742116</v>
      </c>
      <c r="AE21">
        <f t="shared" si="24"/>
        <v>-25.122798407421158</v>
      </c>
      <c r="AF21">
        <f t="shared" si="25"/>
        <v>0.012304882826272368</v>
      </c>
      <c r="AG21">
        <f t="shared" si="26"/>
        <v>-25.110493524594887</v>
      </c>
      <c r="AH21">
        <f t="shared" si="27"/>
        <v>14.768029631667218</v>
      </c>
    </row>
    <row r="22" spans="4:34" ht="15">
      <c r="D22" s="2">
        <f t="shared" si="0"/>
        <v>40350</v>
      </c>
      <c r="E22" s="8">
        <f t="shared" si="28"/>
        <v>0.0875</v>
      </c>
      <c r="F22" s="3">
        <f t="shared" si="1"/>
        <v>2455368.8375</v>
      </c>
      <c r="G22" s="4">
        <f t="shared" si="2"/>
        <v>0.10469096509239992</v>
      </c>
      <c r="I22">
        <f t="shared" si="3"/>
        <v>89.42180089518615</v>
      </c>
      <c r="J22">
        <f t="shared" si="4"/>
        <v>4126.304425585357</v>
      </c>
      <c r="K22">
        <f t="shared" si="5"/>
        <v>0.016704231717243303</v>
      </c>
      <c r="L22">
        <f t="shared" si="6"/>
        <v>0.4441844367816521</v>
      </c>
      <c r="M22">
        <f t="shared" si="7"/>
        <v>89.8659853319678</v>
      </c>
      <c r="N22">
        <f t="shared" si="8"/>
        <v>4126.7486100221395</v>
      </c>
      <c r="O22">
        <f t="shared" si="9"/>
        <v>1.0162455906835162</v>
      </c>
      <c r="P22">
        <f t="shared" si="10"/>
        <v>89.86496105997487</v>
      </c>
      <c r="Q22">
        <f t="shared" si="11"/>
        <v>23.437929691134162</v>
      </c>
      <c r="R22">
        <f t="shared" si="12"/>
        <v>23.438486107233558</v>
      </c>
      <c r="S22">
        <f>DEGREES(ATAN2(COS(RADIANS(P22)),COS(RADIANS(R22))*SIN(RADIANS(P22))))</f>
        <v>89.85281666415788</v>
      </c>
      <c r="T22">
        <f t="shared" si="13"/>
        <v>23.438417116520316</v>
      </c>
      <c r="U22">
        <f t="shared" si="14"/>
        <v>0.043031489268456576</v>
      </c>
      <c r="V22">
        <f t="shared" si="15"/>
        <v>-1.7244265408751154</v>
      </c>
      <c r="W22">
        <f t="shared" si="16"/>
        <v>112.61046072945283</v>
      </c>
      <c r="X22" s="8">
        <f t="shared" si="17"/>
        <v>0.54286418509783</v>
      </c>
      <c r="Y22" s="8">
        <f t="shared" si="18"/>
        <v>0.23005734973823877</v>
      </c>
      <c r="Z22" s="8">
        <f t="shared" si="19"/>
        <v>0.8556710204574212</v>
      </c>
      <c r="AA22" s="9">
        <f t="shared" si="20"/>
        <v>900.8836858356226</v>
      </c>
      <c r="AB22">
        <f t="shared" si="21"/>
        <v>64.27557345912487</v>
      </c>
      <c r="AC22">
        <f t="shared" si="22"/>
        <v>-163.93110663521878</v>
      </c>
      <c r="AD22">
        <f t="shared" si="23"/>
        <v>114.8156058253865</v>
      </c>
      <c r="AE22">
        <f t="shared" si="24"/>
        <v>-24.8156058253865</v>
      </c>
      <c r="AF22">
        <f t="shared" si="25"/>
        <v>0.012478496836181982</v>
      </c>
      <c r="AG22">
        <f t="shared" si="26"/>
        <v>-24.803127328550318</v>
      </c>
      <c r="AH22">
        <f t="shared" si="27"/>
        <v>16.247619005852243</v>
      </c>
    </row>
    <row r="23" spans="4:34" ht="15">
      <c r="D23" s="2">
        <f t="shared" si="0"/>
        <v>40350</v>
      </c>
      <c r="E23" s="8">
        <f t="shared" si="28"/>
        <v>0.09166666666666666</v>
      </c>
      <c r="F23" s="3">
        <f t="shared" si="1"/>
        <v>2455368.841666667</v>
      </c>
      <c r="G23" s="4">
        <f t="shared" si="2"/>
        <v>0.104691079169522</v>
      </c>
      <c r="I23">
        <f t="shared" si="3"/>
        <v>89.42590775940789</v>
      </c>
      <c r="J23">
        <f t="shared" si="4"/>
        <v>4126.308532253408</v>
      </c>
      <c r="K23">
        <f t="shared" si="5"/>
        <v>0.016704231712444815</v>
      </c>
      <c r="L23">
        <f t="shared" si="6"/>
        <v>0.44405364010895404</v>
      </c>
      <c r="M23">
        <f t="shared" si="7"/>
        <v>89.86996139951684</v>
      </c>
      <c r="N23">
        <f t="shared" si="8"/>
        <v>4126.752585893517</v>
      </c>
      <c r="O23">
        <f t="shared" si="9"/>
        <v>1.0162458651208233</v>
      </c>
      <c r="P23">
        <f t="shared" si="10"/>
        <v>89.8689371315247</v>
      </c>
      <c r="Q23">
        <f t="shared" si="11"/>
        <v>23.43792968965068</v>
      </c>
      <c r="R23">
        <f t="shared" si="12"/>
        <v>23.438486096127427</v>
      </c>
      <c r="S23">
        <f>DEGREES(ATAN2(COS(RADIANS(P23)),COS(RADIANS(R23))*SIN(RADIANS(P23))))</f>
        <v>89.85715031107668</v>
      </c>
      <c r="T23">
        <f t="shared" si="13"/>
        <v>23.4384211083103</v>
      </c>
      <c r="U23">
        <f t="shared" si="14"/>
        <v>0.043031489226516347</v>
      </c>
      <c r="V23">
        <f t="shared" si="15"/>
        <v>-1.7253323934266693</v>
      </c>
      <c r="W23">
        <f t="shared" si="16"/>
        <v>112.61046507858208</v>
      </c>
      <c r="X23" s="8">
        <f t="shared" si="17"/>
        <v>0.5428648141621019</v>
      </c>
      <c r="Y23" s="8">
        <f t="shared" si="18"/>
        <v>0.23005796672159606</v>
      </c>
      <c r="Z23" s="8">
        <f t="shared" si="19"/>
        <v>0.8556716616026077</v>
      </c>
      <c r="AA23" s="9">
        <f t="shared" si="20"/>
        <v>900.8837206286566</v>
      </c>
      <c r="AB23">
        <f t="shared" si="21"/>
        <v>70.2746676065733</v>
      </c>
      <c r="AC23">
        <f t="shared" si="22"/>
        <v>-162.43133309835667</v>
      </c>
      <c r="AD23">
        <f t="shared" si="23"/>
        <v>114.48003852626348</v>
      </c>
      <c r="AE23">
        <f t="shared" si="24"/>
        <v>-24.480038526263485</v>
      </c>
      <c r="AF23">
        <f t="shared" si="25"/>
        <v>0.012672807782879719</v>
      </c>
      <c r="AG23">
        <f t="shared" si="26"/>
        <v>-24.467365718480604</v>
      </c>
      <c r="AH23">
        <f t="shared" si="27"/>
        <v>17.71587788160548</v>
      </c>
    </row>
    <row r="24" spans="4:34" ht="15">
      <c r="D24" s="2">
        <f t="shared" si="0"/>
        <v>40350</v>
      </c>
      <c r="E24" s="8">
        <f t="shared" si="28"/>
        <v>0.09583333333333333</v>
      </c>
      <c r="F24" s="3">
        <f t="shared" si="1"/>
        <v>2455368.845833333</v>
      </c>
      <c r="G24" s="4">
        <f t="shared" si="2"/>
        <v>0.10469119324663133</v>
      </c>
      <c r="I24">
        <f t="shared" si="3"/>
        <v>89.43001462317125</v>
      </c>
      <c r="J24">
        <f t="shared" si="4"/>
        <v>4126.312638921</v>
      </c>
      <c r="K24">
        <f t="shared" si="5"/>
        <v>0.01670423170764633</v>
      </c>
      <c r="L24">
        <f t="shared" si="6"/>
        <v>0.44392284130353943</v>
      </c>
      <c r="M24">
        <f t="shared" si="7"/>
        <v>89.87393746447478</v>
      </c>
      <c r="N24">
        <f t="shared" si="8"/>
        <v>4126.756561762304</v>
      </c>
      <c r="O24">
        <f t="shared" si="9"/>
        <v>1.0162461394772178</v>
      </c>
      <c r="P24">
        <f t="shared" si="10"/>
        <v>89.87291320048337</v>
      </c>
      <c r="Q24">
        <f t="shared" si="11"/>
        <v>23.437929688167202</v>
      </c>
      <c r="R24">
        <f t="shared" si="12"/>
        <v>23.438486085021292</v>
      </c>
      <c r="S24">
        <f>DEGREES(ATAN2(COS(RADIANS(P24)),COS(RADIANS(R24))*SIN(RADIANS(P24))))</f>
        <v>89.86148395542914</v>
      </c>
      <c r="T24">
        <f t="shared" si="13"/>
        <v>23.438424980476206</v>
      </c>
      <c r="U24">
        <f t="shared" si="14"/>
        <v>0.04303148918457608</v>
      </c>
      <c r="V24">
        <f t="shared" si="15"/>
        <v>-1.7262382378105807</v>
      </c>
      <c r="W24">
        <f t="shared" si="16"/>
        <v>112.61046929737905</v>
      </c>
      <c r="X24" s="8">
        <f t="shared" si="17"/>
        <v>0.5428654432207017</v>
      </c>
      <c r="Y24" s="8">
        <f t="shared" si="18"/>
        <v>0.23005858406131546</v>
      </c>
      <c r="Z24" s="8">
        <f t="shared" si="19"/>
        <v>0.8556723023800881</v>
      </c>
      <c r="AA24" s="9">
        <f t="shared" si="20"/>
        <v>900.8837543790324</v>
      </c>
      <c r="AB24">
        <f t="shared" si="21"/>
        <v>76.27376176218945</v>
      </c>
      <c r="AC24">
        <f t="shared" si="22"/>
        <v>-160.93155955945264</v>
      </c>
      <c r="AD24">
        <f t="shared" si="23"/>
        <v>114.11654166595636</v>
      </c>
      <c r="AE24">
        <f t="shared" si="24"/>
        <v>-24.116541665956362</v>
      </c>
      <c r="AF24">
        <f t="shared" si="25"/>
        <v>0.012889012003045465</v>
      </c>
      <c r="AG24">
        <f t="shared" si="26"/>
        <v>-24.103652653953315</v>
      </c>
      <c r="AH24">
        <f t="shared" si="27"/>
        <v>19.172017052415924</v>
      </c>
    </row>
    <row r="25" spans="4:34" ht="15">
      <c r="D25" s="2">
        <f t="shared" si="0"/>
        <v>40350</v>
      </c>
      <c r="E25" s="8">
        <f t="shared" si="28"/>
        <v>0.09999999999999999</v>
      </c>
      <c r="F25" s="3">
        <f t="shared" si="1"/>
        <v>2455368.85</v>
      </c>
      <c r="G25" s="4">
        <f t="shared" si="2"/>
        <v>0.10469130732375341</v>
      </c>
      <c r="I25">
        <f t="shared" si="3"/>
        <v>89.43412148739344</v>
      </c>
      <c r="J25">
        <f t="shared" si="4"/>
        <v>4126.316745589051</v>
      </c>
      <c r="K25">
        <f t="shared" si="5"/>
        <v>0.016704231702847842</v>
      </c>
      <c r="L25">
        <f t="shared" si="6"/>
        <v>0.44379204033684194</v>
      </c>
      <c r="M25">
        <f t="shared" si="7"/>
        <v>89.87791352773029</v>
      </c>
      <c r="N25">
        <f t="shared" si="8"/>
        <v>4126.760537629388</v>
      </c>
      <c r="O25">
        <f t="shared" si="9"/>
        <v>1.0162464137527596</v>
      </c>
      <c r="P25">
        <f t="shared" si="10"/>
        <v>89.87688926773954</v>
      </c>
      <c r="Q25">
        <f t="shared" si="11"/>
        <v>23.43792968668372</v>
      </c>
      <c r="R25">
        <f t="shared" si="12"/>
        <v>23.438486073915147</v>
      </c>
      <c r="S25">
        <f>DEGREES(ATAN2(COS(RADIANS(P25)),COS(RADIANS(R25))*SIN(RADIANS(P25))))</f>
        <v>89.86581759817605</v>
      </c>
      <c r="T25">
        <f t="shared" si="13"/>
        <v>23.438428733019066</v>
      </c>
      <c r="U25">
        <f t="shared" si="14"/>
        <v>0.04303148914263581</v>
      </c>
      <c r="V25">
        <f t="shared" si="15"/>
        <v>-1.72714407420075</v>
      </c>
      <c r="W25">
        <f t="shared" si="16"/>
        <v>112.61047338584486</v>
      </c>
      <c r="X25" s="8">
        <f t="shared" si="17"/>
        <v>0.5428660722737506</v>
      </c>
      <c r="Y25" s="8">
        <f t="shared" si="18"/>
        <v>0.23005920175751488</v>
      </c>
      <c r="Z25" s="8">
        <f t="shared" si="19"/>
        <v>0.8556729427899863</v>
      </c>
      <c r="AA25" s="9">
        <f t="shared" si="20"/>
        <v>900.8837870867588</v>
      </c>
      <c r="AB25">
        <f t="shared" si="21"/>
        <v>82.27285592579926</v>
      </c>
      <c r="AC25">
        <f t="shared" si="22"/>
        <v>-159.43178601855018</v>
      </c>
      <c r="AD25">
        <f t="shared" si="23"/>
        <v>113.72558741430169</v>
      </c>
      <c r="AE25">
        <f t="shared" si="24"/>
        <v>-23.725587414301685</v>
      </c>
      <c r="AF25">
        <f t="shared" si="25"/>
        <v>0.013128493845675226</v>
      </c>
      <c r="AG25">
        <f t="shared" si="26"/>
        <v>-23.71245892045601</v>
      </c>
      <c r="AH25">
        <f t="shared" si="27"/>
        <v>20.615309165071324</v>
      </c>
    </row>
    <row r="26" spans="4:34" ht="15">
      <c r="D26" s="2">
        <f t="shared" si="0"/>
        <v>40350</v>
      </c>
      <c r="E26" s="8">
        <f t="shared" si="28"/>
        <v>0.10416666666666666</v>
      </c>
      <c r="F26" s="3">
        <f t="shared" si="1"/>
        <v>2455368.8541666665</v>
      </c>
      <c r="G26" s="4">
        <f t="shared" si="2"/>
        <v>0.10469142140086274</v>
      </c>
      <c r="I26">
        <f t="shared" si="3"/>
        <v>89.4382283511568</v>
      </c>
      <c r="J26">
        <f t="shared" si="4"/>
        <v>4126.320852256643</v>
      </c>
      <c r="K26">
        <f t="shared" si="5"/>
        <v>0.016704231698049358</v>
      </c>
      <c r="L26">
        <f t="shared" si="6"/>
        <v>0.4436612372386977</v>
      </c>
      <c r="M26">
        <f t="shared" si="7"/>
        <v>89.8818895883955</v>
      </c>
      <c r="N26">
        <f t="shared" si="8"/>
        <v>4126.764513493881</v>
      </c>
      <c r="O26">
        <f t="shared" si="9"/>
        <v>1.0162466879473864</v>
      </c>
      <c r="P26">
        <f t="shared" si="10"/>
        <v>89.88086533240534</v>
      </c>
      <c r="Q26">
        <f t="shared" si="11"/>
        <v>23.437929685200242</v>
      </c>
      <c r="R26">
        <f t="shared" si="12"/>
        <v>23.438486062808998</v>
      </c>
      <c r="S26">
        <f>DEGREES(ATAN2(COS(RADIANS(P26)),COS(RADIANS(R26))*SIN(RADIANS(P26))))</f>
        <v>89.87015123834176</v>
      </c>
      <c r="T26">
        <f t="shared" si="13"/>
        <v>23.43843236593821</v>
      </c>
      <c r="U26">
        <f t="shared" si="14"/>
        <v>0.04303148910069552</v>
      </c>
      <c r="V26">
        <f t="shared" si="15"/>
        <v>-1.7280499023661773</v>
      </c>
      <c r="W26">
        <f t="shared" si="16"/>
        <v>112.61047734397872</v>
      </c>
      <c r="X26" s="8">
        <f t="shared" si="17"/>
        <v>0.5428667013210876</v>
      </c>
      <c r="Y26" s="8">
        <f t="shared" si="18"/>
        <v>0.23005981981003565</v>
      </c>
      <c r="Z26" s="8">
        <f t="shared" si="19"/>
        <v>0.8556735828321396</v>
      </c>
      <c r="AA26" s="9">
        <f t="shared" si="20"/>
        <v>900.8838187518297</v>
      </c>
      <c r="AB26">
        <f t="shared" si="21"/>
        <v>88.27195009763386</v>
      </c>
      <c r="AC26">
        <f t="shared" si="22"/>
        <v>-157.93201247559153</v>
      </c>
      <c r="AD26">
        <f t="shared" si="23"/>
        <v>113.30767227605172</v>
      </c>
      <c r="AE26">
        <f t="shared" si="24"/>
        <v>-23.30767227605172</v>
      </c>
      <c r="AF26">
        <f t="shared" si="25"/>
        <v>0.013392853260120227</v>
      </c>
      <c r="AG26">
        <f t="shared" si="26"/>
        <v>-23.294279422791597</v>
      </c>
      <c r="AH26">
        <f t="shared" si="27"/>
        <v>22.045090313751075</v>
      </c>
    </row>
    <row r="27" spans="4:34" ht="15">
      <c r="D27" s="2">
        <f t="shared" si="0"/>
        <v>40350</v>
      </c>
      <c r="E27" s="8">
        <f t="shared" si="28"/>
        <v>0.10833333333333332</v>
      </c>
      <c r="F27" s="3">
        <f t="shared" si="1"/>
        <v>2455368.8583333334</v>
      </c>
      <c r="G27" s="4">
        <f t="shared" si="2"/>
        <v>0.10469153547798482</v>
      </c>
      <c r="I27">
        <f t="shared" si="3"/>
        <v>89.44233521537853</v>
      </c>
      <c r="J27">
        <f t="shared" si="4"/>
        <v>4126.324958924694</v>
      </c>
      <c r="K27">
        <f t="shared" si="5"/>
        <v>0.016704231693250873</v>
      </c>
      <c r="L27">
        <f t="shared" si="6"/>
        <v>0.4435304319804877</v>
      </c>
      <c r="M27">
        <f t="shared" si="7"/>
        <v>89.88586564735903</v>
      </c>
      <c r="N27">
        <f t="shared" si="8"/>
        <v>4126.768489356675</v>
      </c>
      <c r="O27">
        <f t="shared" si="9"/>
        <v>1.016246962061158</v>
      </c>
      <c r="P27">
        <f t="shared" si="10"/>
        <v>89.88484139536939</v>
      </c>
      <c r="Q27">
        <f t="shared" si="11"/>
        <v>23.43792968371676</v>
      </c>
      <c r="R27">
        <f t="shared" si="12"/>
        <v>23.438486051702835</v>
      </c>
      <c r="S27">
        <f>DEGREES(ATAN2(COS(RADIANS(P27)),COS(RADIANS(R27))*SIN(RADIANS(P27))))</f>
        <v>89.87448487688705</v>
      </c>
      <c r="T27">
        <f t="shared" si="13"/>
        <v>23.43843587923461</v>
      </c>
      <c r="U27">
        <f t="shared" si="14"/>
        <v>0.043031489058755173</v>
      </c>
      <c r="V27">
        <f t="shared" si="15"/>
        <v>-1.728955722480531</v>
      </c>
      <c r="W27">
        <f t="shared" si="16"/>
        <v>112.61048117178167</v>
      </c>
      <c r="X27" s="8">
        <f t="shared" si="17"/>
        <v>0.5428673303628337</v>
      </c>
      <c r="Y27" s="8">
        <f t="shared" si="18"/>
        <v>0.23006043821899574</v>
      </c>
      <c r="Z27" s="8">
        <f t="shared" si="19"/>
        <v>0.8556742225066718</v>
      </c>
      <c r="AA27" s="9">
        <f t="shared" si="20"/>
        <v>900.8838493742534</v>
      </c>
      <c r="AB27">
        <f t="shared" si="21"/>
        <v>94.27104427751942</v>
      </c>
      <c r="AC27">
        <f t="shared" si="22"/>
        <v>-156.43223893062014</v>
      </c>
      <c r="AD27">
        <f t="shared" si="23"/>
        <v>112.86331438946156</v>
      </c>
      <c r="AE27">
        <f t="shared" si="24"/>
        <v>-22.863314389461564</v>
      </c>
      <c r="AF27">
        <f t="shared" si="25"/>
        <v>0.013683939164171172</v>
      </c>
      <c r="AG27">
        <f t="shared" si="26"/>
        <v>-22.849630450297393</v>
      </c>
      <c r="AH27">
        <f t="shared" si="27"/>
        <v>23.46076100078153</v>
      </c>
    </row>
    <row r="28" spans="4:34" ht="15">
      <c r="D28" s="2">
        <f t="shared" si="0"/>
        <v>40350</v>
      </c>
      <c r="E28" s="8">
        <f t="shared" si="28"/>
        <v>0.11249999999999999</v>
      </c>
      <c r="F28" s="3">
        <f t="shared" si="1"/>
        <v>2455368.8625</v>
      </c>
      <c r="G28" s="4">
        <f t="shared" si="2"/>
        <v>0.10469164955509415</v>
      </c>
      <c r="I28">
        <f t="shared" si="3"/>
        <v>89.44644207914143</v>
      </c>
      <c r="J28">
        <f t="shared" si="4"/>
        <v>4126.329065592286</v>
      </c>
      <c r="K28">
        <f t="shared" si="5"/>
        <v>0.016704231688452385</v>
      </c>
      <c r="L28">
        <f t="shared" si="6"/>
        <v>0.4433996245921787</v>
      </c>
      <c r="M28">
        <f t="shared" si="7"/>
        <v>89.88984170373361</v>
      </c>
      <c r="N28">
        <f t="shared" si="8"/>
        <v>4126.772465216878</v>
      </c>
      <c r="O28">
        <f t="shared" si="9"/>
        <v>1.016247236094012</v>
      </c>
      <c r="P28">
        <f t="shared" si="10"/>
        <v>89.88881745574443</v>
      </c>
      <c r="Q28">
        <f t="shared" si="11"/>
        <v>23.437929682233282</v>
      </c>
      <c r="R28">
        <f t="shared" si="12"/>
        <v>23.43848604059667</v>
      </c>
      <c r="S28">
        <f>DEGREES(ATAN2(COS(RADIANS(P28)),COS(RADIANS(R28))*SIN(RADIANS(P28))))</f>
        <v>89.87881851283697</v>
      </c>
      <c r="T28">
        <f t="shared" si="13"/>
        <v>23.43843927290766</v>
      </c>
      <c r="U28">
        <f t="shared" si="14"/>
        <v>0.04303148901681481</v>
      </c>
      <c r="V28">
        <f t="shared" si="15"/>
        <v>-1.7298615343135564</v>
      </c>
      <c r="W28">
        <f t="shared" si="16"/>
        <v>112.61048486925303</v>
      </c>
      <c r="X28" s="8">
        <f t="shared" si="17"/>
        <v>0.5428679593988289</v>
      </c>
      <c r="Y28" s="8">
        <f t="shared" si="18"/>
        <v>0.23006105698423718</v>
      </c>
      <c r="Z28" s="8">
        <f t="shared" si="19"/>
        <v>0.8556748618134207</v>
      </c>
      <c r="AA28" s="9">
        <f t="shared" si="20"/>
        <v>900.8838789540242</v>
      </c>
      <c r="AB28">
        <f t="shared" si="21"/>
        <v>100.27013846568639</v>
      </c>
      <c r="AC28">
        <f t="shared" si="22"/>
        <v>-154.9324653835784</v>
      </c>
      <c r="AD28">
        <f t="shared" si="23"/>
        <v>112.39305083196892</v>
      </c>
      <c r="AE28">
        <f t="shared" si="24"/>
        <v>-22.39305083196892</v>
      </c>
      <c r="AF28">
        <f t="shared" si="25"/>
        <v>0.014003889944932055</v>
      </c>
      <c r="AG28">
        <f t="shared" si="26"/>
        <v>-22.37904694202399</v>
      </c>
      <c r="AH28">
        <f t="shared" si="27"/>
        <v>24.861786497112348</v>
      </c>
    </row>
    <row r="29" spans="4:34" ht="15">
      <c r="D29" s="2">
        <f t="shared" si="0"/>
        <v>40350</v>
      </c>
      <c r="E29" s="8">
        <f t="shared" si="28"/>
        <v>0.11666666666666665</v>
      </c>
      <c r="F29" s="3">
        <f t="shared" si="1"/>
        <v>2455368.8666666667</v>
      </c>
      <c r="G29" s="4">
        <f t="shared" si="2"/>
        <v>0.10469176363221623</v>
      </c>
      <c r="I29">
        <f t="shared" si="3"/>
        <v>89.45054894336408</v>
      </c>
      <c r="J29">
        <f t="shared" si="4"/>
        <v>4126.333172260337</v>
      </c>
      <c r="K29">
        <f t="shared" si="5"/>
        <v>0.0167042316836539</v>
      </c>
      <c r="L29">
        <f t="shared" si="6"/>
        <v>0.44326881504507276</v>
      </c>
      <c r="M29">
        <f t="shared" si="7"/>
        <v>89.89381775840916</v>
      </c>
      <c r="N29">
        <f t="shared" si="8"/>
        <v>4126.7764410753825</v>
      </c>
      <c r="O29">
        <f t="shared" si="9"/>
        <v>1.0162475100460084</v>
      </c>
      <c r="P29">
        <f t="shared" si="10"/>
        <v>89.89279351442036</v>
      </c>
      <c r="Q29">
        <f t="shared" si="11"/>
        <v>23.437929680749804</v>
      </c>
      <c r="R29">
        <f t="shared" si="12"/>
        <v>23.43848602949049</v>
      </c>
      <c r="S29">
        <f>DEGREES(ATAN2(COS(RADIANS(P29)),COS(RADIANS(R29))*SIN(RADIANS(P29))))</f>
        <v>89.88315214715364</v>
      </c>
      <c r="T29">
        <f t="shared" si="13"/>
        <v>23.43844254695828</v>
      </c>
      <c r="U29">
        <f t="shared" si="14"/>
        <v>0.04303148897487441</v>
      </c>
      <c r="V29">
        <f t="shared" si="15"/>
        <v>-1.7307673380390596</v>
      </c>
      <c r="W29">
        <f t="shared" si="16"/>
        <v>112.61048843639374</v>
      </c>
      <c r="X29" s="8">
        <f t="shared" si="17"/>
        <v>0.5428685884291937</v>
      </c>
      <c r="Y29" s="8">
        <f t="shared" si="18"/>
        <v>0.2300616761058778</v>
      </c>
      <c r="Z29" s="8">
        <f t="shared" si="19"/>
        <v>0.8556755007525096</v>
      </c>
      <c r="AA29" s="9">
        <f t="shared" si="20"/>
        <v>900.8839074911499</v>
      </c>
      <c r="AB29">
        <f t="shared" si="21"/>
        <v>106.2692326619609</v>
      </c>
      <c r="AC29">
        <f t="shared" si="22"/>
        <v>-153.43269183450977</v>
      </c>
      <c r="AD29">
        <f t="shared" si="23"/>
        <v>111.89743496050383</v>
      </c>
      <c r="AE29">
        <f t="shared" si="24"/>
        <v>-21.89743496050383</v>
      </c>
      <c r="AF29">
        <f t="shared" si="25"/>
        <v>0.014355182836133143</v>
      </c>
      <c r="AG29">
        <f t="shared" si="26"/>
        <v>-21.883079777667696</v>
      </c>
      <c r="AH29">
        <f t="shared" si="27"/>
        <v>26.247696642216567</v>
      </c>
    </row>
    <row r="30" spans="4:34" ht="15">
      <c r="D30" s="2">
        <f t="shared" si="0"/>
        <v>40350</v>
      </c>
      <c r="E30" s="8">
        <f t="shared" si="28"/>
        <v>0.12083333333333332</v>
      </c>
      <c r="F30" s="3">
        <f t="shared" si="1"/>
        <v>2455368.870833333</v>
      </c>
      <c r="G30" s="4">
        <f t="shared" si="2"/>
        <v>0.10469187770932556</v>
      </c>
      <c r="I30">
        <f t="shared" si="3"/>
        <v>89.45465580712744</v>
      </c>
      <c r="J30">
        <f t="shared" si="4"/>
        <v>4126.337278927929</v>
      </c>
      <c r="K30">
        <f t="shared" si="5"/>
        <v>0.016704231678855413</v>
      </c>
      <c r="L30">
        <f t="shared" si="6"/>
        <v>0.4431380033690858</v>
      </c>
      <c r="M30">
        <f t="shared" si="7"/>
        <v>89.89779381049652</v>
      </c>
      <c r="N30">
        <f t="shared" si="8"/>
        <v>4126.7804169312985</v>
      </c>
      <c r="O30">
        <f t="shared" si="9"/>
        <v>1.0162477839170843</v>
      </c>
      <c r="P30">
        <f t="shared" si="10"/>
        <v>89.89676957050804</v>
      </c>
      <c r="Q30">
        <f t="shared" si="11"/>
        <v>23.437929679266322</v>
      </c>
      <c r="R30">
        <f t="shared" si="12"/>
        <v>23.438486018384307</v>
      </c>
      <c r="S30">
        <f>DEGREES(ATAN2(COS(RADIANS(P30)),COS(RADIANS(R30))*SIN(RADIANS(P30))))</f>
        <v>89.88748577886005</v>
      </c>
      <c r="T30">
        <f t="shared" si="13"/>
        <v>23.438445701385906</v>
      </c>
      <c r="U30">
        <f t="shared" si="14"/>
        <v>0.04303148893293399</v>
      </c>
      <c r="V30">
        <f t="shared" si="15"/>
        <v>-1.7316731334259055</v>
      </c>
      <c r="W30">
        <f t="shared" si="16"/>
        <v>112.61049187320317</v>
      </c>
      <c r="X30" s="8">
        <f t="shared" si="17"/>
        <v>0.5428692174537679</v>
      </c>
      <c r="Y30" s="8">
        <f t="shared" si="18"/>
        <v>0.23006229558375912</v>
      </c>
      <c r="Z30" s="8">
        <f t="shared" si="19"/>
        <v>0.8556761393237767</v>
      </c>
      <c r="AA30" s="9">
        <f t="shared" si="20"/>
        <v>900.8839349856254</v>
      </c>
      <c r="AB30">
        <f t="shared" si="21"/>
        <v>112.26832686657406</v>
      </c>
      <c r="AC30">
        <f t="shared" si="22"/>
        <v>-151.93291828335649</v>
      </c>
      <c r="AD30">
        <f t="shared" si="23"/>
        <v>111.37703381082486</v>
      </c>
      <c r="AE30">
        <f t="shared" si="24"/>
        <v>-21.377033810824855</v>
      </c>
      <c r="AF30">
        <f t="shared" si="25"/>
        <v>0.014740694436291064</v>
      </c>
      <c r="AG30">
        <f t="shared" si="26"/>
        <v>-21.362293116388564</v>
      </c>
      <c r="AH30">
        <f t="shared" si="27"/>
        <v>27.618085131128282</v>
      </c>
    </row>
    <row r="31" spans="4:34" ht="15">
      <c r="D31" s="2">
        <f t="shared" si="0"/>
        <v>40350</v>
      </c>
      <c r="E31" s="8">
        <f t="shared" si="28"/>
        <v>0.12499999999999999</v>
      </c>
      <c r="F31" s="3">
        <f t="shared" si="1"/>
        <v>2455368.875</v>
      </c>
      <c r="G31" s="4">
        <f t="shared" si="2"/>
        <v>0.10469199178644764</v>
      </c>
      <c r="I31">
        <f t="shared" si="3"/>
        <v>89.45876267134872</v>
      </c>
      <c r="J31">
        <f t="shared" si="4"/>
        <v>4126.34138559598</v>
      </c>
      <c r="K31">
        <f t="shared" si="5"/>
        <v>0.01670423167405693</v>
      </c>
      <c r="L31">
        <f t="shared" si="6"/>
        <v>0.4430071895356229</v>
      </c>
      <c r="M31">
        <f t="shared" si="7"/>
        <v>89.90176986088434</v>
      </c>
      <c r="N31">
        <f t="shared" si="8"/>
        <v>4126.784392785516</v>
      </c>
      <c r="O31">
        <f t="shared" si="9"/>
        <v>1.0162480577073</v>
      </c>
      <c r="P31">
        <f t="shared" si="10"/>
        <v>89.9007456248961</v>
      </c>
      <c r="Q31">
        <f t="shared" si="11"/>
        <v>23.437929677782844</v>
      </c>
      <c r="R31">
        <f t="shared" si="12"/>
        <v>23.43848600727811</v>
      </c>
      <c r="S31">
        <f>DEGREES(ATAN2(COS(RADIANS(P31)),COS(RADIANS(R31))*SIN(RADIANS(P31))))</f>
        <v>89.89181940891697</v>
      </c>
      <c r="T31">
        <f t="shared" si="13"/>
        <v>23.438448736191415</v>
      </c>
      <c r="U31">
        <f t="shared" si="14"/>
        <v>0.04303148889099352</v>
      </c>
      <c r="V31">
        <f t="shared" si="15"/>
        <v>-1.7325789206478697</v>
      </c>
      <c r="W31">
        <f t="shared" si="16"/>
        <v>112.61049517968225</v>
      </c>
      <c r="X31" s="8">
        <f t="shared" si="17"/>
        <v>0.5428698464726722</v>
      </c>
      <c r="Y31" s="8">
        <f t="shared" si="18"/>
        <v>0.23006291541799934</v>
      </c>
      <c r="Z31" s="8">
        <f t="shared" si="19"/>
        <v>0.8556767775273451</v>
      </c>
      <c r="AA31" s="9">
        <f t="shared" si="20"/>
        <v>900.883961437458</v>
      </c>
      <c r="AB31">
        <f t="shared" si="21"/>
        <v>118.26742107935209</v>
      </c>
      <c r="AC31">
        <f t="shared" si="22"/>
        <v>-150.43314473016198</v>
      </c>
      <c r="AD31">
        <f t="shared" si="23"/>
        <v>110.83242557781352</v>
      </c>
      <c r="AE31">
        <f t="shared" si="24"/>
        <v>-20.832425577813524</v>
      </c>
      <c r="AF31">
        <f t="shared" si="25"/>
        <v>0.015163775331279659</v>
      </c>
      <c r="AG31">
        <f t="shared" si="26"/>
        <v>-20.817261802482243</v>
      </c>
      <c r="AH31">
        <f t="shared" si="27"/>
        <v>28.9726083395376</v>
      </c>
    </row>
    <row r="32" spans="4:34" ht="15">
      <c r="D32" s="2">
        <f t="shared" si="0"/>
        <v>40350</v>
      </c>
      <c r="E32" s="8">
        <f t="shared" si="28"/>
        <v>0.12916666666666665</v>
      </c>
      <c r="F32" s="3">
        <f t="shared" si="1"/>
        <v>2455368.879166667</v>
      </c>
      <c r="G32" s="4">
        <f t="shared" si="2"/>
        <v>0.10469210586356972</v>
      </c>
      <c r="I32">
        <f t="shared" si="3"/>
        <v>89.46286953557137</v>
      </c>
      <c r="J32">
        <f t="shared" si="4"/>
        <v>4126.345492264031</v>
      </c>
      <c r="K32">
        <f t="shared" si="5"/>
        <v>0.01670423166925844</v>
      </c>
      <c r="L32">
        <f t="shared" si="6"/>
        <v>0.4428763735598945</v>
      </c>
      <c r="M32">
        <f t="shared" si="7"/>
        <v>89.90574590913127</v>
      </c>
      <c r="N32">
        <f t="shared" si="8"/>
        <v>4126.788368637591</v>
      </c>
      <c r="O32">
        <f t="shared" si="9"/>
        <v>1.0162483314166235</v>
      </c>
      <c r="P32">
        <f t="shared" si="10"/>
        <v>89.90472167714321</v>
      </c>
      <c r="Q32">
        <f t="shared" si="11"/>
        <v>23.437929676299362</v>
      </c>
      <c r="R32">
        <f t="shared" si="12"/>
        <v>23.43848599617191</v>
      </c>
      <c r="S32">
        <f>DEGREES(ATAN2(COS(RADIANS(P32)),COS(RADIANS(R32))*SIN(RADIANS(P32))))</f>
        <v>89.89615303683547</v>
      </c>
      <c r="T32">
        <f t="shared" si="13"/>
        <v>23.43845165137462</v>
      </c>
      <c r="U32">
        <f t="shared" si="14"/>
        <v>0.04303148884905303</v>
      </c>
      <c r="V32">
        <f t="shared" si="15"/>
        <v>-1.7334846995759252</v>
      </c>
      <c r="W32">
        <f t="shared" si="16"/>
        <v>112.61049835583074</v>
      </c>
      <c r="X32" s="8">
        <f t="shared" si="17"/>
        <v>0.5428704754858166</v>
      </c>
      <c r="Y32" s="8">
        <f t="shared" si="18"/>
        <v>0.23006353560850895</v>
      </c>
      <c r="Z32" s="8">
        <f t="shared" si="19"/>
        <v>0.8556774153631241</v>
      </c>
      <c r="AA32" s="9">
        <f t="shared" si="20"/>
        <v>900.8839868466459</v>
      </c>
      <c r="AB32">
        <f t="shared" si="21"/>
        <v>124.26651530042403</v>
      </c>
      <c r="AC32">
        <f t="shared" si="22"/>
        <v>-148.93337117489398</v>
      </c>
      <c r="AD32">
        <f t="shared" si="23"/>
        <v>110.26419719510189</v>
      </c>
      <c r="AE32">
        <f t="shared" si="24"/>
        <v>-20.264197195101886</v>
      </c>
      <c r="AF32">
        <f t="shared" si="25"/>
        <v>0.015628342735164887</v>
      </c>
      <c r="AG32">
        <f t="shared" si="26"/>
        <v>-20.24856885236672</v>
      </c>
      <c r="AH32">
        <f t="shared" si="27"/>
        <v>30.310983742422877</v>
      </c>
    </row>
    <row r="33" spans="4:34" ht="15">
      <c r="D33" s="2">
        <f t="shared" si="0"/>
        <v>40350</v>
      </c>
      <c r="E33" s="8">
        <f t="shared" si="28"/>
        <v>0.13333333333333333</v>
      </c>
      <c r="F33" s="3">
        <f t="shared" si="1"/>
        <v>2455368.8833333333</v>
      </c>
      <c r="G33" s="4">
        <f t="shared" si="2"/>
        <v>0.10469221994067905</v>
      </c>
      <c r="I33">
        <f t="shared" si="3"/>
        <v>89.46697639933427</v>
      </c>
      <c r="J33">
        <f t="shared" si="4"/>
        <v>4126.349598931623</v>
      </c>
      <c r="K33">
        <f t="shared" si="5"/>
        <v>0.016704231664459956</v>
      </c>
      <c r="L33">
        <f t="shared" si="6"/>
        <v>0.44274555545718997</v>
      </c>
      <c r="M33">
        <f t="shared" si="7"/>
        <v>89.90972195479146</v>
      </c>
      <c r="N33">
        <f t="shared" si="8"/>
        <v>4126.79234448708</v>
      </c>
      <c r="O33">
        <f t="shared" si="9"/>
        <v>1.0162486050450232</v>
      </c>
      <c r="P33">
        <f t="shared" si="10"/>
        <v>89.90869772680351</v>
      </c>
      <c r="Q33">
        <f t="shared" si="11"/>
        <v>23.437929674815884</v>
      </c>
      <c r="R33">
        <f t="shared" si="12"/>
        <v>23.4384859850657</v>
      </c>
      <c r="S33">
        <f>DEGREES(ATAN2(COS(RADIANS(P33)),COS(RADIANS(R33))*SIN(RADIANS(P33))))</f>
        <v>89.9004866621218</v>
      </c>
      <c r="T33">
        <f t="shared" si="13"/>
        <v>23.438454446935392</v>
      </c>
      <c r="U33">
        <f t="shared" si="14"/>
        <v>0.0430314888071125</v>
      </c>
      <c r="V33">
        <f t="shared" si="15"/>
        <v>-1.7343904700797659</v>
      </c>
      <c r="W33">
        <f t="shared" si="16"/>
        <v>112.61050140164848</v>
      </c>
      <c r="X33" s="8">
        <f t="shared" si="17"/>
        <v>0.5428711044931109</v>
      </c>
      <c r="Y33" s="8">
        <f t="shared" si="18"/>
        <v>0.23006415615519848</v>
      </c>
      <c r="Z33" s="8">
        <f t="shared" si="19"/>
        <v>0.8556780528310234</v>
      </c>
      <c r="AA33" s="9">
        <f t="shared" si="20"/>
        <v>900.8840112131878</v>
      </c>
      <c r="AB33">
        <f t="shared" si="21"/>
        <v>130.26560952992023</v>
      </c>
      <c r="AC33">
        <f t="shared" si="22"/>
        <v>-147.43359761751995</v>
      </c>
      <c r="AD33">
        <f t="shared" si="23"/>
        <v>109.67294202975113</v>
      </c>
      <c r="AE33">
        <f t="shared" si="24"/>
        <v>-19.672942029751127</v>
      </c>
      <c r="AF33">
        <f t="shared" si="25"/>
        <v>0.016138996367388244</v>
      </c>
      <c r="AG33">
        <f t="shared" si="26"/>
        <v>-19.65680303338374</v>
      </c>
      <c r="AH33">
        <f t="shared" si="27"/>
        <v>31.63298798189311</v>
      </c>
    </row>
    <row r="34" spans="4:34" ht="15">
      <c r="D34" s="2">
        <f t="shared" si="0"/>
        <v>40350</v>
      </c>
      <c r="E34" s="8">
        <f t="shared" si="28"/>
        <v>0.1375</v>
      </c>
      <c r="F34" s="3">
        <f t="shared" si="1"/>
        <v>2455368.8875</v>
      </c>
      <c r="G34" s="4">
        <f t="shared" si="2"/>
        <v>0.10469233401780113</v>
      </c>
      <c r="I34">
        <f t="shared" si="3"/>
        <v>89.47108326355692</v>
      </c>
      <c r="J34">
        <f t="shared" si="4"/>
        <v>4126.353705599675</v>
      </c>
      <c r="K34">
        <f t="shared" si="5"/>
        <v>0.016704231659661468</v>
      </c>
      <c r="L34">
        <f t="shared" si="6"/>
        <v>0.442614735198887</v>
      </c>
      <c r="M34">
        <f t="shared" si="7"/>
        <v>89.91369799875581</v>
      </c>
      <c r="N34">
        <f t="shared" si="8"/>
        <v>4126.796320334874</v>
      </c>
      <c r="O34">
        <f t="shared" si="9"/>
        <v>1.0162488785925583</v>
      </c>
      <c r="P34">
        <f t="shared" si="10"/>
        <v>89.9126737747679</v>
      </c>
      <c r="Q34">
        <f t="shared" si="11"/>
        <v>23.437929673332402</v>
      </c>
      <c r="R34">
        <f t="shared" si="12"/>
        <v>23.43848597395948</v>
      </c>
      <c r="S34">
        <f>DEGREES(ATAN2(COS(RADIANS(P34)),COS(RADIANS(R34))*SIN(RADIANS(P34))))</f>
        <v>89.90482028573912</v>
      </c>
      <c r="T34">
        <f t="shared" si="13"/>
        <v>23.438457122874514</v>
      </c>
      <c r="U34">
        <f t="shared" si="14"/>
        <v>0.043031488765171946</v>
      </c>
      <c r="V34">
        <f t="shared" si="15"/>
        <v>-1.7352962323338545</v>
      </c>
      <c r="W34">
        <f t="shared" si="16"/>
        <v>112.61050431713632</v>
      </c>
      <c r="X34" s="8">
        <f t="shared" si="17"/>
        <v>0.5428717334946763</v>
      </c>
      <c r="Y34" s="8">
        <f t="shared" si="18"/>
        <v>0.23006477705818656</v>
      </c>
      <c r="Z34" s="8">
        <f t="shared" si="19"/>
        <v>0.8556786899311661</v>
      </c>
      <c r="AA34" s="9">
        <f t="shared" si="20"/>
        <v>900.8840345370905</v>
      </c>
      <c r="AB34">
        <f t="shared" si="21"/>
        <v>136.26470376766616</v>
      </c>
      <c r="AC34">
        <f t="shared" si="22"/>
        <v>-145.93382405808347</v>
      </c>
      <c r="AD34">
        <f t="shared" si="23"/>
        <v>109.05925770435826</v>
      </c>
      <c r="AE34">
        <f t="shared" si="24"/>
        <v>-19.05925770435826</v>
      </c>
      <c r="AF34">
        <f t="shared" si="25"/>
        <v>0.01670116459749546</v>
      </c>
      <c r="AG34">
        <f t="shared" si="26"/>
        <v>-19.042556539760763</v>
      </c>
      <c r="AH34">
        <f t="shared" si="27"/>
        <v>32.93845464084552</v>
      </c>
    </row>
    <row r="35" spans="4:34" ht="15">
      <c r="D35" s="2">
        <f t="shared" si="0"/>
        <v>40350</v>
      </c>
      <c r="E35" s="8">
        <f t="shared" si="28"/>
        <v>0.1416666666666667</v>
      </c>
      <c r="F35" s="3">
        <f t="shared" si="1"/>
        <v>2455368.8916666666</v>
      </c>
      <c r="G35" s="4">
        <f t="shared" si="2"/>
        <v>0.10469244809491046</v>
      </c>
      <c r="I35">
        <f t="shared" si="3"/>
        <v>89.47519012731937</v>
      </c>
      <c r="J35">
        <f t="shared" si="4"/>
        <v>4126.357812267266</v>
      </c>
      <c r="K35">
        <f t="shared" si="5"/>
        <v>0.016704231654862983</v>
      </c>
      <c r="L35">
        <f t="shared" si="6"/>
        <v>0.4424839128149038</v>
      </c>
      <c r="M35">
        <f t="shared" si="7"/>
        <v>89.91767404013427</v>
      </c>
      <c r="N35">
        <f t="shared" si="8"/>
        <v>4126.800296180081</v>
      </c>
      <c r="O35">
        <f t="shared" si="9"/>
        <v>1.0162491520591672</v>
      </c>
      <c r="P35">
        <f t="shared" si="10"/>
        <v>89.91664982014633</v>
      </c>
      <c r="Q35">
        <f t="shared" si="11"/>
        <v>23.437929671848924</v>
      </c>
      <c r="R35">
        <f t="shared" si="12"/>
        <v>23.438485962853257</v>
      </c>
      <c r="S35">
        <f>DEGREES(ATAN2(COS(RADIANS(P35)),COS(RADIANS(R35))*SIN(RADIANS(P35))))</f>
        <v>89.90915390670952</v>
      </c>
      <c r="T35">
        <f t="shared" si="13"/>
        <v>23.438459679191574</v>
      </c>
      <c r="U35">
        <f t="shared" si="14"/>
        <v>0.04303148872323136</v>
      </c>
      <c r="V35">
        <f t="shared" si="15"/>
        <v>-1.7362019861067426</v>
      </c>
      <c r="W35">
        <f t="shared" si="16"/>
        <v>112.61050710229372</v>
      </c>
      <c r="X35" s="8">
        <f t="shared" si="17"/>
        <v>0.542872362490352</v>
      </c>
      <c r="Y35" s="8">
        <f t="shared" si="18"/>
        <v>0.23006539831731387</v>
      </c>
      <c r="Z35" s="8">
        <f t="shared" si="19"/>
        <v>0.8556793266633901</v>
      </c>
      <c r="AA35" s="9">
        <f t="shared" si="20"/>
        <v>900.8840568183498</v>
      </c>
      <c r="AB35">
        <f t="shared" si="21"/>
        <v>142.26379801389328</v>
      </c>
      <c r="AC35">
        <f t="shared" si="22"/>
        <v>-144.43405049652668</v>
      </c>
      <c r="AD35">
        <f t="shared" si="23"/>
        <v>108.42374405598035</v>
      </c>
      <c r="AE35">
        <f t="shared" si="24"/>
        <v>-18.42374405598035</v>
      </c>
      <c r="AF35">
        <f t="shared" si="25"/>
        <v>0.017321290440352435</v>
      </c>
      <c r="AG35">
        <f t="shared" si="26"/>
        <v>-18.406422765539997</v>
      </c>
      <c r="AH35">
        <f t="shared" si="27"/>
        <v>34.227271777907504</v>
      </c>
    </row>
    <row r="36" spans="4:34" ht="15">
      <c r="D36" s="2">
        <f t="shared" si="0"/>
        <v>40350</v>
      </c>
      <c r="E36" s="8">
        <f t="shared" si="28"/>
        <v>0.14583333333333337</v>
      </c>
      <c r="F36" s="3">
        <f t="shared" si="1"/>
        <v>2455368.8958333335</v>
      </c>
      <c r="G36" s="4">
        <f t="shared" si="2"/>
        <v>0.10469256217203254</v>
      </c>
      <c r="I36">
        <f t="shared" si="3"/>
        <v>89.47929699154156</v>
      </c>
      <c r="J36">
        <f t="shared" si="4"/>
        <v>4126.361918935318</v>
      </c>
      <c r="K36">
        <f t="shared" si="5"/>
        <v>0.0167042316500645</v>
      </c>
      <c r="L36">
        <f t="shared" si="6"/>
        <v>0.4423530882765654</v>
      </c>
      <c r="M36">
        <f t="shared" si="7"/>
        <v>89.92165007981812</v>
      </c>
      <c r="N36">
        <f t="shared" si="8"/>
        <v>4126.804272023594</v>
      </c>
      <c r="O36">
        <f t="shared" si="9"/>
        <v>1.0162494254449095</v>
      </c>
      <c r="P36">
        <f t="shared" si="10"/>
        <v>89.92062586383008</v>
      </c>
      <c r="Q36">
        <f t="shared" si="11"/>
        <v>23.437929670365442</v>
      </c>
      <c r="R36">
        <f t="shared" si="12"/>
        <v>23.43848595174702</v>
      </c>
      <c r="S36">
        <f>DEGREES(ATAN2(COS(RADIANS(P36)),COS(RADIANS(R36))*SIN(RADIANS(P36))))</f>
        <v>89.91348752599652</v>
      </c>
      <c r="T36">
        <f t="shared" si="13"/>
        <v>23.438462115887322</v>
      </c>
      <c r="U36">
        <f t="shared" si="14"/>
        <v>0.043031488681290746</v>
      </c>
      <c r="V36">
        <f t="shared" si="15"/>
        <v>-1.7371077315728296</v>
      </c>
      <c r="W36">
        <f t="shared" si="16"/>
        <v>112.61050975712155</v>
      </c>
      <c r="X36" s="8">
        <f t="shared" si="17"/>
        <v>0.5428729914802589</v>
      </c>
      <c r="Y36" s="8">
        <f t="shared" si="18"/>
        <v>0.23006601993269904</v>
      </c>
      <c r="Z36" s="8">
        <f t="shared" si="19"/>
        <v>0.8556799630278188</v>
      </c>
      <c r="AA36" s="9">
        <f t="shared" si="20"/>
        <v>900.8840780569724</v>
      </c>
      <c r="AB36">
        <f t="shared" si="21"/>
        <v>148.26289226842724</v>
      </c>
      <c r="AC36">
        <f t="shared" si="22"/>
        <v>-142.9342769328932</v>
      </c>
      <c r="AD36">
        <f t="shared" si="23"/>
        <v>107.76700123884147</v>
      </c>
      <c r="AE36">
        <f t="shared" si="24"/>
        <v>-17.767001238841473</v>
      </c>
      <c r="AF36">
        <f t="shared" si="25"/>
        <v>0.018007070625578568</v>
      </c>
      <c r="AG36">
        <f t="shared" si="26"/>
        <v>-17.748994168215894</v>
      </c>
      <c r="AH36">
        <f t="shared" si="27"/>
        <v>35.4993792762134</v>
      </c>
    </row>
    <row r="37" spans="4:34" ht="15">
      <c r="D37" s="2">
        <f t="shared" si="0"/>
        <v>40350</v>
      </c>
      <c r="E37" s="8">
        <f t="shared" si="28"/>
        <v>0.15000000000000005</v>
      </c>
      <c r="F37" s="3">
        <f t="shared" si="1"/>
        <v>2455368.9</v>
      </c>
      <c r="G37" s="4">
        <f t="shared" si="2"/>
        <v>0.10469267624914187</v>
      </c>
      <c r="I37">
        <f t="shared" si="3"/>
        <v>89.48340385530491</v>
      </c>
      <c r="J37">
        <f t="shared" si="4"/>
        <v>4126.366025602909</v>
      </c>
      <c r="K37">
        <f t="shared" si="5"/>
        <v>0.01670423164526601</v>
      </c>
      <c r="L37">
        <f t="shared" si="6"/>
        <v>0.44222226161381667</v>
      </c>
      <c r="M37">
        <f t="shared" si="7"/>
        <v>89.92562611691874</v>
      </c>
      <c r="N37">
        <f t="shared" si="8"/>
        <v>4126.808247864523</v>
      </c>
      <c r="O37">
        <f t="shared" si="9"/>
        <v>1.0162496987497225</v>
      </c>
      <c r="P37">
        <f t="shared" si="10"/>
        <v>89.92460190493053</v>
      </c>
      <c r="Q37">
        <f t="shared" si="11"/>
        <v>23.437929668881964</v>
      </c>
      <c r="R37">
        <f t="shared" si="12"/>
        <v>23.438485940640778</v>
      </c>
      <c r="S37">
        <f>DEGREES(ATAN2(COS(RADIANS(P37)),COS(RADIANS(R37))*SIN(RADIANS(P37))))</f>
        <v>89.91782114262378</v>
      </c>
      <c r="T37">
        <f t="shared" si="13"/>
        <v>23.43846443296138</v>
      </c>
      <c r="U37">
        <f t="shared" si="14"/>
        <v>0.043031488639350086</v>
      </c>
      <c r="V37">
        <f t="shared" si="15"/>
        <v>-1.7380134685012774</v>
      </c>
      <c r="W37">
        <f t="shared" si="16"/>
        <v>112.61051228161932</v>
      </c>
      <c r="X37" s="8">
        <f t="shared" si="17"/>
        <v>0.542873620464237</v>
      </c>
      <c r="Y37" s="8">
        <f t="shared" si="18"/>
        <v>0.23006664190418336</v>
      </c>
      <c r="Z37" s="8">
        <f t="shared" si="19"/>
        <v>0.8556805990242907</v>
      </c>
      <c r="AA37" s="9">
        <f t="shared" si="20"/>
        <v>900.8840982529546</v>
      </c>
      <c r="AB37">
        <f t="shared" si="21"/>
        <v>154.26198653149882</v>
      </c>
      <c r="AC37">
        <f t="shared" si="22"/>
        <v>-141.4345033671253</v>
      </c>
      <c r="AD37">
        <f t="shared" si="23"/>
        <v>107.08962797465163</v>
      </c>
      <c r="AE37">
        <f t="shared" si="24"/>
        <v>-17.089627974651634</v>
      </c>
      <c r="AF37">
        <f t="shared" si="25"/>
        <v>0.01876776623883469</v>
      </c>
      <c r="AG37">
        <f t="shared" si="26"/>
        <v>-17.0708602084128</v>
      </c>
      <c r="AH37">
        <f t="shared" si="27"/>
        <v>36.754766056847984</v>
      </c>
    </row>
    <row r="38" spans="4:34" ht="15">
      <c r="D38" s="2">
        <f t="shared" si="0"/>
        <v>40350</v>
      </c>
      <c r="E38" s="8">
        <f t="shared" si="28"/>
        <v>0.15416666666666673</v>
      </c>
      <c r="F38" s="3">
        <f t="shared" si="1"/>
        <v>2455368.904166667</v>
      </c>
      <c r="G38" s="4">
        <f t="shared" si="2"/>
        <v>0.10469279032626395</v>
      </c>
      <c r="I38">
        <f t="shared" si="3"/>
        <v>89.48751071952711</v>
      </c>
      <c r="J38">
        <f t="shared" si="4"/>
        <v>4126.37013227096</v>
      </c>
      <c r="K38">
        <f t="shared" si="5"/>
        <v>0.016704231640467526</v>
      </c>
      <c r="L38">
        <f t="shared" si="6"/>
        <v>0.4420914327979818</v>
      </c>
      <c r="M38">
        <f t="shared" si="7"/>
        <v>89.92960215232509</v>
      </c>
      <c r="N38">
        <f t="shared" si="8"/>
        <v>4126.812223703759</v>
      </c>
      <c r="O38">
        <f t="shared" si="9"/>
        <v>1.0162499719736664</v>
      </c>
      <c r="P38">
        <f t="shared" si="10"/>
        <v>89.92857794433664</v>
      </c>
      <c r="Q38">
        <f t="shared" si="11"/>
        <v>23.437929667398482</v>
      </c>
      <c r="R38">
        <f t="shared" si="12"/>
        <v>23.438485929534526</v>
      </c>
      <c r="S38">
        <f>DEGREES(ATAN2(COS(RADIANS(P38)),COS(RADIANS(R38))*SIN(RADIANS(P38))))</f>
        <v>89.92215475755235</v>
      </c>
      <c r="T38">
        <f t="shared" si="13"/>
        <v>23.438466630414435</v>
      </c>
      <c r="U38">
        <f t="shared" si="14"/>
        <v>0.04303148859740941</v>
      </c>
      <c r="V38">
        <f t="shared" si="15"/>
        <v>-1.7389191970656597</v>
      </c>
      <c r="W38">
        <f t="shared" si="16"/>
        <v>112.61051467578781</v>
      </c>
      <c r="X38" s="8">
        <f t="shared" si="17"/>
        <v>0.5428742494424067</v>
      </c>
      <c r="Y38" s="8">
        <f t="shared" si="18"/>
        <v>0.230067264231885</v>
      </c>
      <c r="Z38" s="8">
        <f t="shared" si="19"/>
        <v>0.8556812346529283</v>
      </c>
      <c r="AA38" s="9">
        <f t="shared" si="20"/>
        <v>900.8841174063025</v>
      </c>
      <c r="AB38">
        <f t="shared" si="21"/>
        <v>160.26108080293443</v>
      </c>
      <c r="AC38">
        <f t="shared" si="22"/>
        <v>-139.9347297992664</v>
      </c>
      <c r="AD38">
        <f t="shared" si="23"/>
        <v>106.39221995269047</v>
      </c>
      <c r="AE38">
        <f t="shared" si="24"/>
        <v>-16.392219952690468</v>
      </c>
      <c r="AF38">
        <f t="shared" si="25"/>
        <v>0.019614611193583518</v>
      </c>
      <c r="AG38">
        <f t="shared" si="26"/>
        <v>-16.372605341496886</v>
      </c>
      <c r="AH38">
        <f t="shared" si="27"/>
        <v>37.99346720279959</v>
      </c>
    </row>
    <row r="39" spans="4:34" ht="15">
      <c r="D39" s="2">
        <f t="shared" si="0"/>
        <v>40350</v>
      </c>
      <c r="E39" s="8">
        <f t="shared" si="28"/>
        <v>0.1583333333333334</v>
      </c>
      <c r="F39" s="3">
        <f t="shared" si="1"/>
        <v>2455368.908333333</v>
      </c>
      <c r="G39" s="4">
        <f t="shared" si="2"/>
        <v>0.10469290440337328</v>
      </c>
      <c r="I39">
        <f t="shared" si="3"/>
        <v>89.49161758328955</v>
      </c>
      <c r="J39">
        <f t="shared" si="4"/>
        <v>4126.3742389385525</v>
      </c>
      <c r="K39">
        <f t="shared" si="5"/>
        <v>0.016704231635669038</v>
      </c>
      <c r="L39">
        <f t="shared" si="6"/>
        <v>0.44196060185898084</v>
      </c>
      <c r="M39">
        <f t="shared" si="7"/>
        <v>89.93357818514853</v>
      </c>
      <c r="N39">
        <f t="shared" si="8"/>
        <v>4126.816199540412</v>
      </c>
      <c r="O39">
        <f t="shared" si="9"/>
        <v>1.0162502451166786</v>
      </c>
      <c r="P39">
        <f t="shared" si="10"/>
        <v>89.93255398115977</v>
      </c>
      <c r="Q39">
        <f t="shared" si="11"/>
        <v>23.437929665915004</v>
      </c>
      <c r="R39">
        <f t="shared" si="12"/>
        <v>23.438485918428267</v>
      </c>
      <c r="S39">
        <f>DEGREES(ATAN2(COS(RADIANS(P39)),COS(RADIANS(R39))*SIN(RADIANS(P39))))</f>
        <v>89.92648836980587</v>
      </c>
      <c r="T39">
        <f t="shared" si="13"/>
        <v>23.438468708246187</v>
      </c>
      <c r="U39">
        <f t="shared" si="14"/>
        <v>0.043031488555468705</v>
      </c>
      <c r="V39">
        <f t="shared" si="15"/>
        <v>-1.7398249170350282</v>
      </c>
      <c r="W39">
        <f t="shared" si="16"/>
        <v>112.61051693962662</v>
      </c>
      <c r="X39" s="8">
        <f t="shared" si="17"/>
        <v>0.5428748784146077</v>
      </c>
      <c r="Y39" s="8">
        <f t="shared" si="18"/>
        <v>0.23006788691564484</v>
      </c>
      <c r="Z39" s="8">
        <f t="shared" si="19"/>
        <v>0.8556818699135705</v>
      </c>
      <c r="AA39" s="9">
        <f t="shared" si="20"/>
        <v>900.884135517013</v>
      </c>
      <c r="AB39">
        <f t="shared" si="21"/>
        <v>166.26017508296508</v>
      </c>
      <c r="AC39">
        <f t="shared" si="22"/>
        <v>-138.43495622925872</v>
      </c>
      <c r="AD39">
        <f t="shared" si="23"/>
        <v>105.67536837906168</v>
      </c>
      <c r="AE39">
        <f t="shared" si="24"/>
        <v>-15.67536837906168</v>
      </c>
      <c r="AF39">
        <f t="shared" si="25"/>
        <v>0.020561356419422715</v>
      </c>
      <c r="AG39">
        <f t="shared" si="26"/>
        <v>-15.654807022642258</v>
      </c>
      <c r="AH39">
        <f t="shared" si="27"/>
        <v>39.215561036627946</v>
      </c>
    </row>
    <row r="40" spans="4:34" ht="15">
      <c r="D40" s="2">
        <f t="shared" si="0"/>
        <v>40350</v>
      </c>
      <c r="E40" s="8">
        <f t="shared" si="28"/>
        <v>0.1625000000000001</v>
      </c>
      <c r="F40" s="3">
        <f t="shared" si="1"/>
        <v>2455368.9125</v>
      </c>
      <c r="G40" s="4">
        <f t="shared" si="2"/>
        <v>0.10469301848049536</v>
      </c>
      <c r="I40">
        <f t="shared" si="3"/>
        <v>89.4957244475122</v>
      </c>
      <c r="J40">
        <f t="shared" si="4"/>
        <v>4126.378345606603</v>
      </c>
      <c r="K40">
        <f t="shared" si="5"/>
        <v>0.016704231630870554</v>
      </c>
      <c r="L40">
        <f t="shared" si="6"/>
        <v>0.4418297687682147</v>
      </c>
      <c r="M40">
        <f t="shared" si="7"/>
        <v>89.93755421628042</v>
      </c>
      <c r="N40">
        <f t="shared" si="8"/>
        <v>4126.820175375371</v>
      </c>
      <c r="O40">
        <f t="shared" si="9"/>
        <v>1.016250518178819</v>
      </c>
      <c r="P40">
        <f t="shared" si="10"/>
        <v>89.93653001629129</v>
      </c>
      <c r="Q40">
        <f t="shared" si="11"/>
        <v>23.437929664431522</v>
      </c>
      <c r="R40">
        <f t="shared" si="12"/>
        <v>23.438485907321997</v>
      </c>
      <c r="S40">
        <f>DEGREES(ATAN2(COS(RADIANS(P40)),COS(RADIANS(R40))*SIN(RADIANS(P40))))</f>
        <v>89.93082198034796</v>
      </c>
      <c r="T40">
        <f t="shared" si="13"/>
        <v>23.438470666457263</v>
      </c>
      <c r="U40">
        <f t="shared" si="14"/>
        <v>0.04303148851352795</v>
      </c>
      <c r="V40">
        <f t="shared" si="15"/>
        <v>-1.7407306285841144</v>
      </c>
      <c r="W40">
        <f t="shared" si="16"/>
        <v>112.61051907313644</v>
      </c>
      <c r="X40" s="8">
        <f t="shared" si="17"/>
        <v>0.5428755073809611</v>
      </c>
      <c r="Y40" s="8">
        <f t="shared" si="18"/>
        <v>0.23006850995558215</v>
      </c>
      <c r="Z40" s="8">
        <f t="shared" si="19"/>
        <v>0.8556825048063401</v>
      </c>
      <c r="AA40" s="9">
        <f t="shared" si="20"/>
        <v>900.8841525850916</v>
      </c>
      <c r="AB40">
        <f t="shared" si="21"/>
        <v>172.259269371416</v>
      </c>
      <c r="AC40">
        <f t="shared" si="22"/>
        <v>-136.93518265714602</v>
      </c>
      <c r="AD40">
        <f t="shared" si="23"/>
        <v>104.93965867343634</v>
      </c>
      <c r="AE40">
        <f t="shared" si="24"/>
        <v>-14.939658673436341</v>
      </c>
      <c r="AF40">
        <f t="shared" si="25"/>
        <v>0.021625005408505923</v>
      </c>
      <c r="AG40">
        <f t="shared" si="26"/>
        <v>-14.918033668027835</v>
      </c>
      <c r="AH40">
        <f t="shared" si="27"/>
        <v>40.42116618936643</v>
      </c>
    </row>
    <row r="41" spans="4:34" ht="15">
      <c r="D41" s="2">
        <f t="shared" si="0"/>
        <v>40350</v>
      </c>
      <c r="E41" s="8">
        <f t="shared" si="28"/>
        <v>0.16666666666666677</v>
      </c>
      <c r="F41" s="3">
        <f t="shared" si="1"/>
        <v>2455368.9166666665</v>
      </c>
      <c r="G41" s="4">
        <f t="shared" si="2"/>
        <v>0.10469313255760469</v>
      </c>
      <c r="I41">
        <f t="shared" si="3"/>
        <v>89.49983131127556</v>
      </c>
      <c r="J41">
        <f t="shared" si="4"/>
        <v>4126.382452274196</v>
      </c>
      <c r="K41">
        <f t="shared" si="5"/>
        <v>0.016704231626072066</v>
      </c>
      <c r="L41">
        <f t="shared" si="6"/>
        <v>0.4416989335554748</v>
      </c>
      <c r="M41">
        <f t="shared" si="7"/>
        <v>89.94153024483103</v>
      </c>
      <c r="N41">
        <f t="shared" si="8"/>
        <v>4126.824151207752</v>
      </c>
      <c r="O41">
        <f t="shared" si="9"/>
        <v>1.0162507911600254</v>
      </c>
      <c r="P41">
        <f t="shared" si="10"/>
        <v>89.94050604884144</v>
      </c>
      <c r="Q41">
        <f t="shared" si="11"/>
        <v>23.437929662948044</v>
      </c>
      <c r="R41">
        <f t="shared" si="12"/>
        <v>23.438485896215724</v>
      </c>
      <c r="S41">
        <f>DEGREES(ATAN2(COS(RADIANS(P41)),COS(RADIANS(R41))*SIN(RADIANS(P41))))</f>
        <v>89.93515558820107</v>
      </c>
      <c r="T41">
        <f t="shared" si="13"/>
        <v>23.438472505047425</v>
      </c>
      <c r="U41">
        <f t="shared" si="14"/>
        <v>0.04303148847158719</v>
      </c>
      <c r="V41">
        <f t="shared" si="15"/>
        <v>-1.7416363314810768</v>
      </c>
      <c r="W41">
        <f t="shared" si="16"/>
        <v>112.610521076317</v>
      </c>
      <c r="X41" s="8">
        <f t="shared" si="17"/>
        <v>0.5428761363413063</v>
      </c>
      <c r="Y41" s="8">
        <f t="shared" si="18"/>
        <v>0.23006913335153684</v>
      </c>
      <c r="Z41" s="8">
        <f t="shared" si="19"/>
        <v>0.8556831393310758</v>
      </c>
      <c r="AA41" s="9">
        <f t="shared" si="20"/>
        <v>900.884168610536</v>
      </c>
      <c r="AB41">
        <f t="shared" si="21"/>
        <v>178.25836366851905</v>
      </c>
      <c r="AC41">
        <f t="shared" si="22"/>
        <v>-135.43540908287025</v>
      </c>
      <c r="AD41">
        <f t="shared" si="23"/>
        <v>104.18566930935312</v>
      </c>
      <c r="AE41">
        <f t="shared" si="24"/>
        <v>-14.185669309353116</v>
      </c>
      <c r="AF41">
        <f t="shared" si="25"/>
        <v>0.022826824462027592</v>
      </c>
      <c r="AG41">
        <f t="shared" si="26"/>
        <v>-14.162842484891089</v>
      </c>
      <c r="AH41">
        <f t="shared" si="27"/>
        <v>41.610438695108826</v>
      </c>
    </row>
    <row r="42" spans="4:34" ht="15">
      <c r="D42" s="2">
        <f t="shared" si="0"/>
        <v>40350</v>
      </c>
      <c r="E42" s="8">
        <f t="shared" si="28"/>
        <v>0.17083333333333345</v>
      </c>
      <c r="F42" s="3">
        <f t="shared" si="1"/>
        <v>2455368.9208333334</v>
      </c>
      <c r="G42" s="4">
        <f t="shared" si="2"/>
        <v>0.10469324663472677</v>
      </c>
      <c r="I42">
        <f t="shared" si="3"/>
        <v>89.50393817549775</v>
      </c>
      <c r="J42">
        <f t="shared" si="4"/>
        <v>4126.386558942247</v>
      </c>
      <c r="K42">
        <f t="shared" si="5"/>
        <v>0.01670423162127358</v>
      </c>
      <c r="L42">
        <f t="shared" si="6"/>
        <v>0.44156809619229065</v>
      </c>
      <c r="M42">
        <f t="shared" si="7"/>
        <v>89.94550627169004</v>
      </c>
      <c r="N42">
        <f t="shared" si="8"/>
        <v>4126.828127038439</v>
      </c>
      <c r="O42">
        <f t="shared" si="9"/>
        <v>1.0162510640603573</v>
      </c>
      <c r="P42">
        <f t="shared" si="10"/>
        <v>89.94448207969994</v>
      </c>
      <c r="Q42">
        <f t="shared" si="11"/>
        <v>23.437929661464565</v>
      </c>
      <c r="R42">
        <f t="shared" si="12"/>
        <v>23.43848588510944</v>
      </c>
      <c r="S42">
        <f>DEGREES(ATAN2(COS(RADIANS(P42)),COS(RADIANS(R42))*SIN(RADIANS(P42))))</f>
        <v>89.93948919432702</v>
      </c>
      <c r="T42">
        <f t="shared" si="13"/>
        <v>23.43847422401725</v>
      </c>
      <c r="U42">
        <f t="shared" si="14"/>
        <v>0.04303148842964639</v>
      </c>
      <c r="V42">
        <f t="shared" si="15"/>
        <v>-1.7425420259005635</v>
      </c>
      <c r="W42">
        <f t="shared" si="16"/>
        <v>112.61052294916888</v>
      </c>
      <c r="X42" s="8">
        <f t="shared" si="17"/>
        <v>0.5428767652957642</v>
      </c>
      <c r="Y42" s="8">
        <f t="shared" si="18"/>
        <v>0.23006975710362843</v>
      </c>
      <c r="Z42" s="8">
        <f t="shared" si="19"/>
        <v>0.8556837734879</v>
      </c>
      <c r="AA42" s="9">
        <f t="shared" si="20"/>
        <v>900.884183593351</v>
      </c>
      <c r="AB42">
        <f t="shared" si="21"/>
        <v>184.2574579740996</v>
      </c>
      <c r="AC42">
        <f t="shared" si="22"/>
        <v>-133.9356355064751</v>
      </c>
      <c r="AD42">
        <f t="shared" si="23"/>
        <v>103.41397079363769</v>
      </c>
      <c r="AE42">
        <f t="shared" si="24"/>
        <v>-13.413970793637688</v>
      </c>
      <c r="AF42">
        <f t="shared" si="25"/>
        <v>0.024193755218532367</v>
      </c>
      <c r="AG42">
        <f t="shared" si="26"/>
        <v>-13.389777038419156</v>
      </c>
      <c r="AH42">
        <f t="shared" si="27"/>
        <v>42.78356913996436</v>
      </c>
    </row>
    <row r="43" spans="4:34" ht="15">
      <c r="D43" s="2">
        <f t="shared" si="0"/>
        <v>40350</v>
      </c>
      <c r="E43" s="8">
        <f t="shared" si="28"/>
        <v>0.17500000000000013</v>
      </c>
      <c r="F43" s="3">
        <f t="shared" si="1"/>
        <v>2455368.925</v>
      </c>
      <c r="G43" s="4">
        <f t="shared" si="2"/>
        <v>0.1046933607118361</v>
      </c>
      <c r="I43">
        <f t="shared" si="3"/>
        <v>89.5080450392602</v>
      </c>
      <c r="J43">
        <f t="shared" si="4"/>
        <v>4126.390665609839</v>
      </c>
      <c r="K43">
        <f t="shared" si="5"/>
        <v>0.016704231616475093</v>
      </c>
      <c r="L43">
        <f t="shared" si="6"/>
        <v>0.44143725670845474</v>
      </c>
      <c r="M43">
        <f t="shared" si="7"/>
        <v>89.94948229596865</v>
      </c>
      <c r="N43">
        <f t="shared" si="8"/>
        <v>4126.832102866547</v>
      </c>
      <c r="O43">
        <f t="shared" si="9"/>
        <v>1.0162513368797526</v>
      </c>
      <c r="P43">
        <f t="shared" si="10"/>
        <v>89.94845810797797</v>
      </c>
      <c r="Q43">
        <f t="shared" si="11"/>
        <v>23.437929659981084</v>
      </c>
      <c r="R43">
        <f t="shared" si="12"/>
        <v>23.438485874003145</v>
      </c>
      <c r="S43">
        <f>DEGREES(ATAN2(COS(RADIANS(P43)),COS(RADIANS(R43))*SIN(RADIANS(P43))))</f>
        <v>89.94382279774925</v>
      </c>
      <c r="T43">
        <f t="shared" si="13"/>
        <v>23.438475823366524</v>
      </c>
      <c r="U43">
        <f t="shared" si="14"/>
        <v>0.04303148838770554</v>
      </c>
      <c r="V43">
        <f t="shared" si="15"/>
        <v>-1.7434477116110518</v>
      </c>
      <c r="W43">
        <f t="shared" si="16"/>
        <v>112.61052469169186</v>
      </c>
      <c r="X43" s="8">
        <f t="shared" si="17"/>
        <v>0.5428773942441742</v>
      </c>
      <c r="Y43" s="8">
        <f t="shared" si="18"/>
        <v>0.23007038121169687</v>
      </c>
      <c r="Z43" s="8">
        <f t="shared" si="19"/>
        <v>0.8556844072766516</v>
      </c>
      <c r="AA43" s="9">
        <f t="shared" si="20"/>
        <v>900.8841975335349</v>
      </c>
      <c r="AB43">
        <f t="shared" si="21"/>
        <v>190.25655228838912</v>
      </c>
      <c r="AC43">
        <f t="shared" si="22"/>
        <v>-132.43586192790272</v>
      </c>
      <c r="AD43">
        <f t="shared" si="23"/>
        <v>102.62512477872117</v>
      </c>
      <c r="AE43">
        <f t="shared" si="24"/>
        <v>-12.625124778721172</v>
      </c>
      <c r="AF43">
        <f t="shared" si="25"/>
        <v>0.025760429584345615</v>
      </c>
      <c r="AG43">
        <f t="shared" si="26"/>
        <v>-12.599364349136827</v>
      </c>
      <c r="AH43">
        <f t="shared" si="27"/>
        <v>43.94077989108587</v>
      </c>
    </row>
    <row r="44" spans="4:34" ht="15">
      <c r="D44" s="2">
        <f t="shared" si="0"/>
        <v>40350</v>
      </c>
      <c r="E44" s="8">
        <f t="shared" si="28"/>
        <v>0.1791666666666668</v>
      </c>
      <c r="F44" s="3">
        <f t="shared" si="1"/>
        <v>2455368.9291666667</v>
      </c>
      <c r="G44" s="4">
        <f t="shared" si="2"/>
        <v>0.10469347478895819</v>
      </c>
      <c r="I44">
        <f t="shared" si="3"/>
        <v>89.51215190348239</v>
      </c>
      <c r="J44">
        <f t="shared" si="4"/>
        <v>4126.39477227789</v>
      </c>
      <c r="K44">
        <f t="shared" si="5"/>
        <v>0.01670423161167661</v>
      </c>
      <c r="L44">
        <f t="shared" si="6"/>
        <v>0.44130641507536594</v>
      </c>
      <c r="M44">
        <f t="shared" si="7"/>
        <v>89.95345831855775</v>
      </c>
      <c r="N44">
        <f t="shared" si="8"/>
        <v>4126.836078692966</v>
      </c>
      <c r="O44">
        <f t="shared" si="9"/>
        <v>1.016251609618271</v>
      </c>
      <c r="P44">
        <f t="shared" si="10"/>
        <v>89.95243413456642</v>
      </c>
      <c r="Q44">
        <f t="shared" si="11"/>
        <v>23.437929658497605</v>
      </c>
      <c r="R44">
        <f t="shared" si="12"/>
        <v>23.438485862896847</v>
      </c>
      <c r="S44">
        <f>DEGREES(ATAN2(COS(RADIANS(P44)),COS(RADIANS(R44))*SIN(RADIANS(P44))))</f>
        <v>89.9481563994309</v>
      </c>
      <c r="T44">
        <f t="shared" si="13"/>
        <v>23.43847730309581</v>
      </c>
      <c r="U44">
        <f t="shared" si="14"/>
        <v>0.043031488345764694</v>
      </c>
      <c r="V44">
        <f t="shared" si="15"/>
        <v>-1.7443533887871194</v>
      </c>
      <c r="W44">
        <f t="shared" si="16"/>
        <v>112.61052630388656</v>
      </c>
      <c r="X44" s="8">
        <f t="shared" si="17"/>
        <v>0.5428780231866578</v>
      </c>
      <c r="Y44" s="8">
        <f t="shared" si="18"/>
        <v>0.2300710056758618</v>
      </c>
      <c r="Z44" s="8">
        <f t="shared" si="19"/>
        <v>0.8556850406974538</v>
      </c>
      <c r="AA44" s="9">
        <f t="shared" si="20"/>
        <v>900.8842104310925</v>
      </c>
      <c r="AB44">
        <f t="shared" si="21"/>
        <v>196.25564661121308</v>
      </c>
      <c r="AC44">
        <f t="shared" si="22"/>
        <v>-130.93608834719674</v>
      </c>
      <c r="AD44">
        <f t="shared" si="23"/>
        <v>101.81968330165996</v>
      </c>
      <c r="AE44">
        <f t="shared" si="24"/>
        <v>-11.819683301659964</v>
      </c>
      <c r="AF44">
        <f t="shared" si="25"/>
        <v>0.02757210966780151</v>
      </c>
      <c r="AG44">
        <f t="shared" si="26"/>
        <v>-11.792111191992163</v>
      </c>
      <c r="AH44">
        <f t="shared" si="27"/>
        <v>45.08232242605271</v>
      </c>
    </row>
    <row r="45" spans="4:34" ht="15">
      <c r="D45" s="2">
        <f t="shared" si="0"/>
        <v>40350</v>
      </c>
      <c r="E45" s="8">
        <f t="shared" si="28"/>
        <v>0.1833333333333335</v>
      </c>
      <c r="F45" s="3">
        <f t="shared" si="1"/>
        <v>2455368.933333333</v>
      </c>
      <c r="G45" s="4">
        <f t="shared" si="2"/>
        <v>0.10469358886606751</v>
      </c>
      <c r="I45">
        <f t="shared" si="3"/>
        <v>89.51625876724574</v>
      </c>
      <c r="J45">
        <f t="shared" si="4"/>
        <v>4126.398878945482</v>
      </c>
      <c r="K45">
        <f t="shared" si="5"/>
        <v>0.016704231606878124</v>
      </c>
      <c r="L45">
        <f t="shared" si="6"/>
        <v>0.4411755713229475</v>
      </c>
      <c r="M45">
        <f t="shared" si="7"/>
        <v>89.95743433856869</v>
      </c>
      <c r="N45">
        <f t="shared" si="8"/>
        <v>4126.840054516804</v>
      </c>
      <c r="O45">
        <f t="shared" si="9"/>
        <v>1.01625188227585</v>
      </c>
      <c r="P45">
        <f t="shared" si="10"/>
        <v>89.95641015857663</v>
      </c>
      <c r="Q45">
        <f t="shared" si="11"/>
        <v>23.437929657014124</v>
      </c>
      <c r="R45">
        <f t="shared" si="12"/>
        <v>23.438485851790535</v>
      </c>
      <c r="S45">
        <f>DEGREES(ATAN2(COS(RADIANS(P45)),COS(RADIANS(R45))*SIN(RADIANS(P45))))</f>
        <v>89.95248999839559</v>
      </c>
      <c r="T45">
        <f t="shared" si="13"/>
        <v>23.438478663204936</v>
      </c>
      <c r="U45">
        <f t="shared" si="14"/>
        <v>0.04303148830382378</v>
      </c>
      <c r="V45">
        <f t="shared" si="15"/>
        <v>-1.7452590571978128</v>
      </c>
      <c r="W45">
        <f t="shared" si="16"/>
        <v>112.61052778575272</v>
      </c>
      <c r="X45" s="8">
        <f t="shared" si="17"/>
        <v>0.542878652123054</v>
      </c>
      <c r="Y45" s="8">
        <f t="shared" si="18"/>
        <v>0.23007163049596308</v>
      </c>
      <c r="Z45" s="8">
        <f t="shared" si="19"/>
        <v>0.8556856737501448</v>
      </c>
      <c r="AA45" s="9">
        <f t="shared" si="20"/>
        <v>900.8842222860218</v>
      </c>
      <c r="AB45">
        <f t="shared" si="21"/>
        <v>202.2547409428024</v>
      </c>
      <c r="AC45">
        <f t="shared" si="22"/>
        <v>-129.4363147642994</v>
      </c>
      <c r="AD45">
        <f t="shared" si="23"/>
        <v>100.99818814228118</v>
      </c>
      <c r="AE45">
        <f t="shared" si="24"/>
        <v>-10.99818814228118</v>
      </c>
      <c r="AF45">
        <f t="shared" si="25"/>
        <v>0.029689089124309412</v>
      </c>
      <c r="AG45">
        <f t="shared" si="26"/>
        <v>-10.96849905315687</v>
      </c>
      <c r="AH45">
        <f t="shared" si="27"/>
        <v>46.2084747803346</v>
      </c>
    </row>
    <row r="46" spans="4:34" ht="15">
      <c r="D46" s="2">
        <f t="shared" si="0"/>
        <v>40350</v>
      </c>
      <c r="E46" s="8">
        <f t="shared" si="28"/>
        <v>0.18750000000000017</v>
      </c>
      <c r="F46" s="3">
        <f t="shared" si="1"/>
        <v>2455368.9375</v>
      </c>
      <c r="G46" s="4">
        <f t="shared" si="2"/>
        <v>0.1046937029431896</v>
      </c>
      <c r="I46">
        <f t="shared" si="3"/>
        <v>89.5203656314684</v>
      </c>
      <c r="J46">
        <f t="shared" si="4"/>
        <v>4126.402985613533</v>
      </c>
      <c r="K46">
        <f t="shared" si="5"/>
        <v>0.016704231602079636</v>
      </c>
      <c r="L46">
        <f t="shared" si="6"/>
        <v>0.4410447254225195</v>
      </c>
      <c r="M46">
        <f t="shared" si="7"/>
        <v>89.96141035689091</v>
      </c>
      <c r="N46">
        <f t="shared" si="8"/>
        <v>4126.844030338955</v>
      </c>
      <c r="O46">
        <f t="shared" si="9"/>
        <v>1.0162521548525496</v>
      </c>
      <c r="P46">
        <f t="shared" si="10"/>
        <v>89.96038618089806</v>
      </c>
      <c r="Q46">
        <f t="shared" si="11"/>
        <v>23.437929655530645</v>
      </c>
      <c r="R46">
        <f t="shared" si="12"/>
        <v>23.43848584068422</v>
      </c>
      <c r="S46">
        <f>DEGREES(ATAN2(COS(RADIANS(P46)),COS(RADIANS(R46))*SIN(RADIANS(P46))))</f>
        <v>89.95682359560487</v>
      </c>
      <c r="T46">
        <f t="shared" si="13"/>
        <v>23.4384799036944</v>
      </c>
      <c r="U46">
        <f t="shared" si="14"/>
        <v>0.04303148826188286</v>
      </c>
      <c r="V46">
        <f t="shared" si="15"/>
        <v>-1.7461647170168682</v>
      </c>
      <c r="W46">
        <f t="shared" si="16"/>
        <v>112.61052913729091</v>
      </c>
      <c r="X46" s="8">
        <f t="shared" si="17"/>
        <v>0.5428792810534839</v>
      </c>
      <c r="Y46" s="8">
        <f t="shared" si="18"/>
        <v>0.2300722556721203</v>
      </c>
      <c r="Z46" s="8">
        <f t="shared" si="19"/>
        <v>0.8556863064348476</v>
      </c>
      <c r="AA46" s="9">
        <f t="shared" si="20"/>
        <v>900.8842330983273</v>
      </c>
      <c r="AB46">
        <f t="shared" si="21"/>
        <v>208.25383528298335</v>
      </c>
      <c r="AC46">
        <f t="shared" si="22"/>
        <v>-127.93654117925416</v>
      </c>
      <c r="AD46">
        <f t="shared" si="23"/>
        <v>100.16117029334302</v>
      </c>
      <c r="AE46">
        <f t="shared" si="24"/>
        <v>-10.16117029334302</v>
      </c>
      <c r="AF46">
        <f t="shared" si="25"/>
        <v>0.03219347992995481</v>
      </c>
      <c r="AG46">
        <f t="shared" si="26"/>
        <v>-10.128976813413065</v>
      </c>
      <c r="AH46">
        <f t="shared" si="27"/>
        <v>47.31953912574528</v>
      </c>
    </row>
    <row r="47" spans="4:34" ht="15">
      <c r="D47" s="2">
        <f t="shared" si="0"/>
        <v>40350</v>
      </c>
      <c r="E47" s="8">
        <f t="shared" si="28"/>
        <v>0.19166666666666685</v>
      </c>
      <c r="F47" s="3">
        <f t="shared" si="1"/>
        <v>2455368.941666667</v>
      </c>
      <c r="G47" s="4">
        <f t="shared" si="2"/>
        <v>0.10469381702031168</v>
      </c>
      <c r="I47">
        <f t="shared" si="3"/>
        <v>89.52447249568968</v>
      </c>
      <c r="J47">
        <f t="shared" si="4"/>
        <v>4126.407092281584</v>
      </c>
      <c r="K47">
        <f t="shared" si="5"/>
        <v>0.016704231597281148</v>
      </c>
      <c r="L47">
        <f t="shared" si="6"/>
        <v>0.4409138773893999</v>
      </c>
      <c r="M47">
        <f t="shared" si="7"/>
        <v>89.96538637307908</v>
      </c>
      <c r="N47">
        <f t="shared" si="8"/>
        <v>4126.848006158973</v>
      </c>
      <c r="O47">
        <f t="shared" si="9"/>
        <v>1.016252427348338</v>
      </c>
      <c r="P47">
        <f t="shared" si="10"/>
        <v>89.96436220108538</v>
      </c>
      <c r="Q47">
        <f t="shared" si="11"/>
        <v>23.437929654047164</v>
      </c>
      <c r="R47">
        <f t="shared" si="12"/>
        <v>23.438485829577893</v>
      </c>
      <c r="S47">
        <f>DEGREES(ATAN2(COS(RADIANS(P47)),COS(RADIANS(R47))*SIN(RADIANS(P47))))</f>
        <v>89.96115719056556</v>
      </c>
      <c r="T47">
        <f t="shared" si="13"/>
        <v>23.43848102456423</v>
      </c>
      <c r="U47">
        <f t="shared" si="14"/>
        <v>0.043031488219941884</v>
      </c>
      <c r="V47">
        <f t="shared" si="15"/>
        <v>-1.7470703681142616</v>
      </c>
      <c r="W47">
        <f t="shared" si="16"/>
        <v>112.61053035850114</v>
      </c>
      <c r="X47" s="8">
        <f t="shared" si="17"/>
        <v>0.5428799099778571</v>
      </c>
      <c r="Y47" s="8">
        <f t="shared" si="18"/>
        <v>0.2300728812042428</v>
      </c>
      <c r="Z47" s="8">
        <f t="shared" si="19"/>
        <v>0.8556869387514714</v>
      </c>
      <c r="AA47" s="9">
        <f t="shared" si="20"/>
        <v>900.8842428680091</v>
      </c>
      <c r="AB47">
        <f t="shared" si="21"/>
        <v>214.25292963188605</v>
      </c>
      <c r="AC47">
        <f t="shared" si="22"/>
        <v>-126.43676759202849</v>
      </c>
      <c r="AD47">
        <f t="shared" si="23"/>
        <v>99.30914953455648</v>
      </c>
      <c r="AE47">
        <f t="shared" si="24"/>
        <v>-9.309149534556482</v>
      </c>
      <c r="AF47">
        <f t="shared" si="25"/>
        <v>0.03520004260654611</v>
      </c>
      <c r="AG47">
        <f t="shared" si="26"/>
        <v>-9.273949491949937</v>
      </c>
      <c r="AH47">
        <f t="shared" si="27"/>
        <v>48.41583949082542</v>
      </c>
    </row>
    <row r="48" spans="4:34" ht="15">
      <c r="D48" s="2">
        <f t="shared" si="0"/>
        <v>40350</v>
      </c>
      <c r="E48" s="8">
        <f t="shared" si="28"/>
        <v>0.19583333333333353</v>
      </c>
      <c r="F48" s="3">
        <f t="shared" si="1"/>
        <v>2455368.9458333333</v>
      </c>
      <c r="G48" s="4">
        <f t="shared" si="2"/>
        <v>0.104693931097421</v>
      </c>
      <c r="I48">
        <f t="shared" si="3"/>
        <v>89.52857935945303</v>
      </c>
      <c r="J48">
        <f t="shared" si="4"/>
        <v>4126.411198949176</v>
      </c>
      <c r="K48">
        <f t="shared" si="5"/>
        <v>0.016704231592482664</v>
      </c>
      <c r="L48">
        <f t="shared" si="6"/>
        <v>0.4407830272388041</v>
      </c>
      <c r="M48">
        <f t="shared" si="7"/>
        <v>89.96936238669184</v>
      </c>
      <c r="N48">
        <f t="shared" si="8"/>
        <v>4126.851981976414</v>
      </c>
      <c r="O48">
        <f t="shared" si="9"/>
        <v>1.0162526997631836</v>
      </c>
      <c r="P48">
        <f t="shared" si="10"/>
        <v>89.9683382186972</v>
      </c>
      <c r="Q48">
        <f t="shared" si="11"/>
        <v>23.437929652563685</v>
      </c>
      <c r="R48">
        <f t="shared" si="12"/>
        <v>23.43848581847156</v>
      </c>
      <c r="S48">
        <f>DEGREES(ATAN2(COS(RADIANS(P48)),COS(RADIANS(R48))*SIN(RADIANS(P48))))</f>
        <v>89.96549078278872</v>
      </c>
      <c r="T48">
        <f t="shared" si="13"/>
        <v>23.4384820258145</v>
      </c>
      <c r="U48">
        <f t="shared" si="14"/>
        <v>0.0430314881780009</v>
      </c>
      <c r="V48">
        <f t="shared" si="15"/>
        <v>-1.747976010360989</v>
      </c>
      <c r="W48">
        <f t="shared" si="16"/>
        <v>112.61053144938347</v>
      </c>
      <c r="X48" s="8">
        <f t="shared" si="17"/>
        <v>0.5428805388960841</v>
      </c>
      <c r="Y48" s="8">
        <f t="shared" si="18"/>
        <v>0.23007350709224111</v>
      </c>
      <c r="Z48" s="8">
        <f t="shared" si="19"/>
        <v>0.8556875706999272</v>
      </c>
      <c r="AA48" s="9">
        <f t="shared" si="20"/>
        <v>900.8842515950678</v>
      </c>
      <c r="AB48">
        <f t="shared" si="21"/>
        <v>220.25202398963927</v>
      </c>
      <c r="AC48">
        <f t="shared" si="22"/>
        <v>-124.93699400259018</v>
      </c>
      <c r="AD48">
        <f t="shared" si="23"/>
        <v>98.44263410301376</v>
      </c>
      <c r="AE48">
        <f t="shared" si="24"/>
        <v>-8.44263410301376</v>
      </c>
      <c r="AF48">
        <f t="shared" si="25"/>
        <v>0.03887418018002944</v>
      </c>
      <c r="AG48">
        <f t="shared" si="26"/>
        <v>-8.40375992283373</v>
      </c>
      <c r="AH48">
        <f t="shared" si="27"/>
        <v>49.49771963014837</v>
      </c>
    </row>
    <row r="49" spans="4:34" ht="15">
      <c r="D49" s="2">
        <f t="shared" si="0"/>
        <v>40350</v>
      </c>
      <c r="E49" s="8">
        <f t="shared" si="28"/>
        <v>0.2000000000000002</v>
      </c>
      <c r="F49" s="3">
        <f t="shared" si="1"/>
        <v>2455368.95</v>
      </c>
      <c r="G49" s="4">
        <f t="shared" si="2"/>
        <v>0.10469404517454309</v>
      </c>
      <c r="I49">
        <f t="shared" si="3"/>
        <v>89.53268622367523</v>
      </c>
      <c r="J49">
        <f t="shared" si="4"/>
        <v>4126.415305617227</v>
      </c>
      <c r="K49">
        <f t="shared" si="5"/>
        <v>0.01670423158768418</v>
      </c>
      <c r="L49">
        <f t="shared" si="6"/>
        <v>0.44065217494212844</v>
      </c>
      <c r="M49">
        <f t="shared" si="7"/>
        <v>89.97333839861736</v>
      </c>
      <c r="N49">
        <f t="shared" si="8"/>
        <v>4126.85595779217</v>
      </c>
      <c r="O49">
        <f t="shared" si="9"/>
        <v>1.0162529720971458</v>
      </c>
      <c r="P49">
        <f t="shared" si="10"/>
        <v>89.97231423462172</v>
      </c>
      <c r="Q49">
        <f t="shared" si="11"/>
        <v>23.437929651080204</v>
      </c>
      <c r="R49">
        <f t="shared" si="12"/>
        <v>23.438485807365215</v>
      </c>
      <c r="S49">
        <f>DEGREES(ATAN2(COS(RADIANS(P49)),COS(RADIANS(R49))*SIN(RADIANS(P49))))</f>
        <v>89.96982437323459</v>
      </c>
      <c r="T49">
        <f t="shared" si="13"/>
        <v>23.438482907445614</v>
      </c>
      <c r="U49">
        <f t="shared" si="14"/>
        <v>0.043031488136059864</v>
      </c>
      <c r="V49">
        <f t="shared" si="15"/>
        <v>-1.7488816439306303</v>
      </c>
      <c r="W49">
        <f t="shared" si="16"/>
        <v>112.61053240993836</v>
      </c>
      <c r="X49" s="8">
        <f t="shared" si="17"/>
        <v>0.5428811678082852</v>
      </c>
      <c r="Y49" s="8">
        <f t="shared" si="18"/>
        <v>0.23007413333623422</v>
      </c>
      <c r="Z49" s="8">
        <f t="shared" si="19"/>
        <v>0.8556882022803363</v>
      </c>
      <c r="AA49" s="9">
        <f t="shared" si="20"/>
        <v>900.8842592795069</v>
      </c>
      <c r="AB49">
        <f t="shared" si="21"/>
        <v>226.25111835606964</v>
      </c>
      <c r="AC49">
        <f t="shared" si="22"/>
        <v>-123.43722041098259</v>
      </c>
      <c r="AD49">
        <f t="shared" si="23"/>
        <v>97.56212045216105</v>
      </c>
      <c r="AE49">
        <f t="shared" si="24"/>
        <v>-7.562120452161054</v>
      </c>
      <c r="AF49">
        <f t="shared" si="25"/>
        <v>0.04346330898580646</v>
      </c>
      <c r="AG49">
        <f t="shared" si="26"/>
        <v>-7.518657143175247</v>
      </c>
      <c r="AH49">
        <f t="shared" si="27"/>
        <v>50.56554104772471</v>
      </c>
    </row>
    <row r="50" spans="4:34" ht="15">
      <c r="D50" s="2">
        <f t="shared" si="0"/>
        <v>40350</v>
      </c>
      <c r="E50" s="8">
        <f t="shared" si="28"/>
        <v>0.20416666666666689</v>
      </c>
      <c r="F50" s="3">
        <f t="shared" si="1"/>
        <v>2455368.9541666666</v>
      </c>
      <c r="G50" s="4">
        <f t="shared" si="2"/>
        <v>0.10469415925165242</v>
      </c>
      <c r="I50">
        <f t="shared" si="3"/>
        <v>89.53679308743858</v>
      </c>
      <c r="J50">
        <f t="shared" si="4"/>
        <v>4126.4194122848185</v>
      </c>
      <c r="K50">
        <f t="shared" si="5"/>
        <v>0.01670423158288569</v>
      </c>
      <c r="L50">
        <f t="shared" si="6"/>
        <v>0.4405213205292987</v>
      </c>
      <c r="M50">
        <f t="shared" si="7"/>
        <v>89.97731440796788</v>
      </c>
      <c r="N50">
        <f t="shared" si="8"/>
        <v>4126.859933605348</v>
      </c>
      <c r="O50">
        <f t="shared" si="9"/>
        <v>1.0162532443501624</v>
      </c>
      <c r="P50">
        <f t="shared" si="10"/>
        <v>89.97629024797116</v>
      </c>
      <c r="Q50">
        <f t="shared" si="11"/>
        <v>23.437929649596725</v>
      </c>
      <c r="R50">
        <f t="shared" si="12"/>
        <v>23.438485796258867</v>
      </c>
      <c r="S50">
        <f>DEGREES(ATAN2(COS(RADIANS(P50)),COS(RADIANS(R50))*SIN(RADIANS(P50))))</f>
        <v>89.97415796092768</v>
      </c>
      <c r="T50">
        <f t="shared" si="13"/>
        <v>23.438483669457572</v>
      </c>
      <c r="U50">
        <f t="shared" si="14"/>
        <v>0.043031488094118824</v>
      </c>
      <c r="V50">
        <f t="shared" si="15"/>
        <v>-1.7497872685925715</v>
      </c>
      <c r="W50">
        <f t="shared" si="16"/>
        <v>112.61053324016576</v>
      </c>
      <c r="X50" s="8">
        <f t="shared" si="17"/>
        <v>0.5428817967143005</v>
      </c>
      <c r="Y50" s="8">
        <f t="shared" si="18"/>
        <v>0.23007475993606225</v>
      </c>
      <c r="Z50" s="8">
        <f t="shared" si="19"/>
        <v>0.8556888334925388</v>
      </c>
      <c r="AA50" s="9">
        <f t="shared" si="20"/>
        <v>900.8842659213261</v>
      </c>
      <c r="AB50">
        <f t="shared" si="21"/>
        <v>232.25021273140777</v>
      </c>
      <c r="AC50">
        <f t="shared" si="22"/>
        <v>-121.93744681714806</v>
      </c>
      <c r="AD50">
        <f t="shared" si="23"/>
        <v>96.66809309160315</v>
      </c>
      <c r="AE50">
        <f t="shared" si="24"/>
        <v>-6.668093091603154</v>
      </c>
      <c r="AF50">
        <f t="shared" si="25"/>
        <v>0.04935484882895419</v>
      </c>
      <c r="AG50">
        <f t="shared" si="26"/>
        <v>-6.6187382427742</v>
      </c>
      <c r="AH50">
        <f t="shared" si="27"/>
        <v>51.61968117749939</v>
      </c>
    </row>
    <row r="51" spans="4:34" ht="15">
      <c r="D51" s="2">
        <f t="shared" si="0"/>
        <v>40350</v>
      </c>
      <c r="E51" s="8">
        <f t="shared" si="28"/>
        <v>0.20833333333333356</v>
      </c>
      <c r="F51" s="3">
        <f t="shared" si="1"/>
        <v>2455368.9583333335</v>
      </c>
      <c r="G51" s="4">
        <f t="shared" si="2"/>
        <v>0.1046942733287745</v>
      </c>
      <c r="I51">
        <f t="shared" si="3"/>
        <v>89.54089995166032</v>
      </c>
      <c r="J51">
        <f t="shared" si="4"/>
        <v>4126.42351895287</v>
      </c>
      <c r="K51">
        <f t="shared" si="5"/>
        <v>0.016704231578087207</v>
      </c>
      <c r="L51">
        <f t="shared" si="6"/>
        <v>0.4403904639716325</v>
      </c>
      <c r="M51">
        <f t="shared" si="7"/>
        <v>89.98129041563196</v>
      </c>
      <c r="N51">
        <f t="shared" si="8"/>
        <v>4126.863909416841</v>
      </c>
      <c r="O51">
        <f t="shared" si="9"/>
        <v>1.0162535165222932</v>
      </c>
      <c r="P51">
        <f t="shared" si="10"/>
        <v>89.9802662596341</v>
      </c>
      <c r="Q51">
        <f t="shared" si="11"/>
        <v>23.437929648113244</v>
      </c>
      <c r="R51">
        <f t="shared" si="12"/>
        <v>23.43848578515251</v>
      </c>
      <c r="S51">
        <f>DEGREES(ATAN2(COS(RADIANS(P51)),COS(RADIANS(R51))*SIN(RADIANS(P51))))</f>
        <v>89.97849154682864</v>
      </c>
      <c r="T51">
        <f t="shared" si="13"/>
        <v>23.438484311850726</v>
      </c>
      <c r="U51">
        <f t="shared" si="14"/>
        <v>0.043031488052177734</v>
      </c>
      <c r="V51">
        <f t="shared" si="15"/>
        <v>-1.750692884520216</v>
      </c>
      <c r="W51">
        <f t="shared" si="16"/>
        <v>112.61053394006609</v>
      </c>
      <c r="X51" s="8">
        <f t="shared" si="17"/>
        <v>0.5428824256142502</v>
      </c>
      <c r="Y51" s="8">
        <f t="shared" si="18"/>
        <v>0.23007538689184437</v>
      </c>
      <c r="Z51" s="8">
        <f t="shared" si="19"/>
        <v>0.8556894643366559</v>
      </c>
      <c r="AA51" s="9">
        <f t="shared" si="20"/>
        <v>900.8842715205287</v>
      </c>
      <c r="AB51">
        <f t="shared" si="21"/>
        <v>238.24930711548012</v>
      </c>
      <c r="AC51">
        <f t="shared" si="22"/>
        <v>-120.43767322112997</v>
      </c>
      <c r="AD51">
        <f t="shared" si="23"/>
        <v>95.76102450079274</v>
      </c>
      <c r="AE51">
        <f t="shared" si="24"/>
        <v>-5.761024500792743</v>
      </c>
      <c r="AF51">
        <f t="shared" si="25"/>
        <v>0.05719152516007717</v>
      </c>
      <c r="AG51">
        <f t="shared" si="26"/>
        <v>-5.7038329756326664</v>
      </c>
      <c r="AH51">
        <f t="shared" si="27"/>
        <v>52.66053172149009</v>
      </c>
    </row>
    <row r="52" spans="4:34" ht="15">
      <c r="D52" s="2">
        <f t="shared" si="0"/>
        <v>40350</v>
      </c>
      <c r="E52" s="8">
        <f t="shared" si="28"/>
        <v>0.21250000000000024</v>
      </c>
      <c r="F52" s="3">
        <f t="shared" si="1"/>
        <v>2455368.9625</v>
      </c>
      <c r="G52" s="4">
        <f t="shared" si="2"/>
        <v>0.10469438740588383</v>
      </c>
      <c r="I52">
        <f t="shared" si="3"/>
        <v>89.54500681542368</v>
      </c>
      <c r="J52">
        <f t="shared" si="4"/>
        <v>4126.427625620462</v>
      </c>
      <c r="K52">
        <f t="shared" si="5"/>
        <v>0.01670423157328872</v>
      </c>
      <c r="L52">
        <f t="shared" si="6"/>
        <v>0.4402596052990566</v>
      </c>
      <c r="M52">
        <f t="shared" si="7"/>
        <v>89.98526642072274</v>
      </c>
      <c r="N52">
        <f t="shared" si="8"/>
        <v>4126.867885225761</v>
      </c>
      <c r="O52">
        <f t="shared" si="9"/>
        <v>1.016253788613476</v>
      </c>
      <c r="P52">
        <f t="shared" si="10"/>
        <v>89.98424226872368</v>
      </c>
      <c r="Q52">
        <f t="shared" si="11"/>
        <v>23.437929646629765</v>
      </c>
      <c r="R52">
        <f t="shared" si="12"/>
        <v>23.438485774046143</v>
      </c>
      <c r="S52">
        <f>DEGREES(ATAN2(COS(RADIANS(P52)),COS(RADIANS(R52))*SIN(RADIANS(P52))))</f>
        <v>89.98282512996302</v>
      </c>
      <c r="T52">
        <f t="shared" si="13"/>
        <v>23.43848483462512</v>
      </c>
      <c r="U52">
        <f t="shared" si="14"/>
        <v>0.043031488010236624</v>
      </c>
      <c r="V52">
        <f t="shared" si="15"/>
        <v>-1.7515984914832823</v>
      </c>
      <c r="W52">
        <f t="shared" si="16"/>
        <v>112.61053450963936</v>
      </c>
      <c r="X52" s="8">
        <f t="shared" si="17"/>
        <v>0.5428830545079745</v>
      </c>
      <c r="Y52" s="8">
        <f t="shared" si="18"/>
        <v>0.23007601420342066</v>
      </c>
      <c r="Z52" s="8">
        <f t="shared" si="19"/>
        <v>0.8556900948125283</v>
      </c>
      <c r="AA52" s="9">
        <f t="shared" si="20"/>
        <v>900.8842760771149</v>
      </c>
      <c r="AB52">
        <f t="shared" si="21"/>
        <v>244.24840150851708</v>
      </c>
      <c r="AC52">
        <f t="shared" si="22"/>
        <v>-118.93789962287073</v>
      </c>
      <c r="AD52">
        <f t="shared" si="23"/>
        <v>94.84137510914888</v>
      </c>
      <c r="AE52">
        <f t="shared" si="24"/>
        <v>-4.841375109148885</v>
      </c>
      <c r="AF52">
        <f t="shared" si="25"/>
        <v>0.06812309652768267</v>
      </c>
      <c r="AG52">
        <f t="shared" si="26"/>
        <v>-4.773252012621202</v>
      </c>
      <c r="AH52">
        <f t="shared" si="27"/>
        <v>53.68849714561861</v>
      </c>
    </row>
    <row r="53" spans="4:34" ht="15">
      <c r="D53" s="2">
        <f t="shared" si="0"/>
        <v>40350</v>
      </c>
      <c r="E53" s="8">
        <f t="shared" si="28"/>
        <v>0.21666666666666692</v>
      </c>
      <c r="F53" s="3">
        <f t="shared" si="1"/>
        <v>2455368.966666667</v>
      </c>
      <c r="G53" s="4">
        <f t="shared" si="2"/>
        <v>0.10469450148300591</v>
      </c>
      <c r="I53">
        <f t="shared" si="3"/>
        <v>89.54911367964587</v>
      </c>
      <c r="J53">
        <f t="shared" si="4"/>
        <v>4126.431732288514</v>
      </c>
      <c r="K53">
        <f t="shared" si="5"/>
        <v>0.016704231568490234</v>
      </c>
      <c r="L53">
        <f t="shared" si="6"/>
        <v>0.44012874448293954</v>
      </c>
      <c r="M53">
        <f t="shared" si="7"/>
        <v>89.9892424241288</v>
      </c>
      <c r="N53">
        <f t="shared" si="8"/>
        <v>4126.871861032996</v>
      </c>
      <c r="O53">
        <f t="shared" si="9"/>
        <v>1.0162540606237702</v>
      </c>
      <c r="P53">
        <f t="shared" si="10"/>
        <v>89.98821827612848</v>
      </c>
      <c r="Q53">
        <f t="shared" si="11"/>
        <v>23.437929645146287</v>
      </c>
      <c r="R53">
        <f t="shared" si="12"/>
        <v>23.43848576293977</v>
      </c>
      <c r="S53">
        <f>DEGREES(ATAN2(COS(RADIANS(P53)),COS(RADIANS(R53))*SIN(RADIANS(P53))))</f>
        <v>89.98715871129146</v>
      </c>
      <c r="T53">
        <f t="shared" si="13"/>
        <v>23.438485237781055</v>
      </c>
      <c r="U53">
        <f t="shared" si="14"/>
        <v>0.043031487968295486</v>
      </c>
      <c r="V53">
        <f t="shared" si="15"/>
        <v>-1.7525040896553916</v>
      </c>
      <c r="W53">
        <f t="shared" si="16"/>
        <v>112.6105349488859</v>
      </c>
      <c r="X53" s="8">
        <f t="shared" si="17"/>
        <v>0.542883683395594</v>
      </c>
      <c r="Y53" s="8">
        <f t="shared" si="18"/>
        <v>0.23007664187091098</v>
      </c>
      <c r="Z53" s="8">
        <f t="shared" si="19"/>
        <v>0.855690724920277</v>
      </c>
      <c r="AA53" s="9">
        <f t="shared" si="20"/>
        <v>900.8842795910872</v>
      </c>
      <c r="AB53">
        <f t="shared" si="21"/>
        <v>250.24749591034498</v>
      </c>
      <c r="AC53">
        <f t="shared" si="22"/>
        <v>-117.43812602241375</v>
      </c>
      <c r="AD53">
        <f t="shared" si="23"/>
        <v>93.90959333645134</v>
      </c>
      <c r="AE53">
        <f t="shared" si="24"/>
        <v>-3.909593336451337</v>
      </c>
      <c r="AF53">
        <f t="shared" si="25"/>
        <v>0.08442908717611439</v>
      </c>
      <c r="AG53">
        <f t="shared" si="26"/>
        <v>-3.8251642492752227</v>
      </c>
      <c r="AH53">
        <f t="shared" si="27"/>
        <v>54.70399333094963</v>
      </c>
    </row>
    <row r="54" spans="4:34" ht="15">
      <c r="D54" s="2">
        <f t="shared" si="0"/>
        <v>40350</v>
      </c>
      <c r="E54" s="8">
        <f t="shared" si="28"/>
        <v>0.2208333333333336</v>
      </c>
      <c r="F54" s="3">
        <f t="shared" si="1"/>
        <v>2455368.970833333</v>
      </c>
      <c r="G54" s="4">
        <f t="shared" si="2"/>
        <v>0.10469461556011524</v>
      </c>
      <c r="I54">
        <f t="shared" si="3"/>
        <v>89.55322054340922</v>
      </c>
      <c r="J54">
        <f t="shared" si="4"/>
        <v>4126.435838956106</v>
      </c>
      <c r="K54">
        <f t="shared" si="5"/>
        <v>0.016704231563691746</v>
      </c>
      <c r="L54">
        <f t="shared" si="6"/>
        <v>0.439997881553157</v>
      </c>
      <c r="M54">
        <f t="shared" si="7"/>
        <v>89.99321842496238</v>
      </c>
      <c r="N54">
        <f t="shared" si="8"/>
        <v>4126.875836837659</v>
      </c>
      <c r="O54">
        <f t="shared" si="9"/>
        <v>1.0162543325531141</v>
      </c>
      <c r="P54">
        <f t="shared" si="10"/>
        <v>89.9921942809607</v>
      </c>
      <c r="Q54">
        <f t="shared" si="11"/>
        <v>23.437929643662805</v>
      </c>
      <c r="R54">
        <f t="shared" si="12"/>
        <v>23.438485751833383</v>
      </c>
      <c r="S54">
        <f>DEGREES(ATAN2(COS(RADIANS(P54)),COS(RADIANS(R54))*SIN(RADIANS(P54))))</f>
        <v>89.99149228983849</v>
      </c>
      <c r="T54">
        <f t="shared" si="13"/>
        <v>23.43848552131863</v>
      </c>
      <c r="U54">
        <f t="shared" si="14"/>
        <v>0.04303148792635429</v>
      </c>
      <c r="V54">
        <f t="shared" si="15"/>
        <v>-1.7534096788057254</v>
      </c>
      <c r="W54">
        <f t="shared" si="16"/>
        <v>112.61053525780584</v>
      </c>
      <c r="X54" s="8">
        <f t="shared" si="17"/>
        <v>0.5428843122769484</v>
      </c>
      <c r="Y54" s="8">
        <f t="shared" si="18"/>
        <v>0.23007726989415445</v>
      </c>
      <c r="Z54" s="8">
        <f t="shared" si="19"/>
        <v>0.8556913546597424</v>
      </c>
      <c r="AA54" s="9">
        <f t="shared" si="20"/>
        <v>900.8842820624467</v>
      </c>
      <c r="AB54">
        <f t="shared" si="21"/>
        <v>256.2465903211947</v>
      </c>
      <c r="AC54">
        <f t="shared" si="22"/>
        <v>-115.93835241970133</v>
      </c>
      <c r="AD54">
        <f t="shared" si="23"/>
        <v>92.96611568679265</v>
      </c>
      <c r="AE54">
        <f t="shared" si="24"/>
        <v>-2.966115686792648</v>
      </c>
      <c r="AF54">
        <f t="shared" si="25"/>
        <v>0.11135818677630187</v>
      </c>
      <c r="AG54">
        <f t="shared" si="26"/>
        <v>-2.854757500016346</v>
      </c>
      <c r="AH54">
        <f t="shared" si="27"/>
        <v>55.70744637824208</v>
      </c>
    </row>
    <row r="55" spans="4:34" ht="15">
      <c r="D55" s="2">
        <f t="shared" si="0"/>
        <v>40350</v>
      </c>
      <c r="E55" s="8">
        <f t="shared" si="28"/>
        <v>0.22500000000000028</v>
      </c>
      <c r="F55" s="3">
        <f t="shared" si="1"/>
        <v>2455368.975</v>
      </c>
      <c r="G55" s="4">
        <f t="shared" si="2"/>
        <v>0.10469472963723732</v>
      </c>
      <c r="I55">
        <f t="shared" si="3"/>
        <v>89.55732740763051</v>
      </c>
      <c r="J55">
        <f t="shared" si="4"/>
        <v>4126.439945624156</v>
      </c>
      <c r="K55">
        <f t="shared" si="5"/>
        <v>0.01670423155889326</v>
      </c>
      <c r="L55">
        <f t="shared" si="6"/>
        <v>0.43986701648115467</v>
      </c>
      <c r="M55">
        <f t="shared" si="7"/>
        <v>89.99719442411167</v>
      </c>
      <c r="N55">
        <f t="shared" si="8"/>
        <v>4126.879812640637</v>
      </c>
      <c r="O55">
        <f t="shared" si="9"/>
        <v>1.016254604401567</v>
      </c>
      <c r="P55">
        <f t="shared" si="10"/>
        <v>89.99617028410857</v>
      </c>
      <c r="Q55">
        <f t="shared" si="11"/>
        <v>23.437929642179327</v>
      </c>
      <c r="R55">
        <f t="shared" si="12"/>
        <v>23.438485740726993</v>
      </c>
      <c r="S55">
        <f>DEGREES(ATAN2(COS(RADIANS(P55)),COS(RADIANS(R55))*SIN(RADIANS(P55))))</f>
        <v>89.99582586656435</v>
      </c>
      <c r="T55">
        <f t="shared" si="13"/>
        <v>23.438485685238106</v>
      </c>
      <c r="U55">
        <f t="shared" si="14"/>
        <v>0.0430314878844131</v>
      </c>
      <c r="V55">
        <f t="shared" si="15"/>
        <v>-1.7543152591080662</v>
      </c>
      <c r="W55">
        <f t="shared" si="16"/>
        <v>112.61053543639943</v>
      </c>
      <c r="X55" s="8">
        <f t="shared" si="17"/>
        <v>0.5428849411521585</v>
      </c>
      <c r="Y55" s="8">
        <f t="shared" si="18"/>
        <v>0.23007789827327113</v>
      </c>
      <c r="Z55" s="8">
        <f t="shared" si="19"/>
        <v>0.8556919840310457</v>
      </c>
      <c r="AA55" s="9">
        <f t="shared" si="20"/>
        <v>900.8842834911954</v>
      </c>
      <c r="AB55">
        <f t="shared" si="21"/>
        <v>262.24568474089233</v>
      </c>
      <c r="AC55">
        <f t="shared" si="22"/>
        <v>-114.43857881477692</v>
      </c>
      <c r="AD55">
        <f t="shared" si="23"/>
        <v>92.01136689077704</v>
      </c>
      <c r="AE55">
        <f t="shared" si="24"/>
        <v>-2.0113668907770403</v>
      </c>
      <c r="AF55">
        <f t="shared" si="25"/>
        <v>0.16429664500042268</v>
      </c>
      <c r="AG55">
        <f t="shared" si="26"/>
        <v>-1.8470702457766177</v>
      </c>
      <c r="AH55">
        <f t="shared" si="27"/>
        <v>56.69929156190585</v>
      </c>
    </row>
    <row r="56" spans="4:34" ht="15">
      <c r="D56" s="2">
        <f t="shared" si="0"/>
        <v>40350</v>
      </c>
      <c r="E56" s="8">
        <f t="shared" si="28"/>
        <v>0.22916666666666696</v>
      </c>
      <c r="F56" s="3">
        <f t="shared" si="1"/>
        <v>2455368.9791666665</v>
      </c>
      <c r="G56" s="4">
        <f t="shared" si="2"/>
        <v>0.10469484371434665</v>
      </c>
      <c r="I56">
        <f t="shared" si="3"/>
        <v>89.56143427139386</v>
      </c>
      <c r="J56">
        <f t="shared" si="4"/>
        <v>4126.444052291748</v>
      </c>
      <c r="K56">
        <f t="shared" si="5"/>
        <v>0.016704231554094773</v>
      </c>
      <c r="L56">
        <f t="shared" si="6"/>
        <v>0.4397361492967571</v>
      </c>
      <c r="M56">
        <f t="shared" si="7"/>
        <v>90.00117042069063</v>
      </c>
      <c r="N56">
        <f t="shared" si="8"/>
        <v>4126.883788441045</v>
      </c>
      <c r="O56">
        <f t="shared" si="9"/>
        <v>1.0162548761690668</v>
      </c>
      <c r="P56">
        <f t="shared" si="10"/>
        <v>90.00014628468605</v>
      </c>
      <c r="Q56">
        <f t="shared" si="11"/>
        <v>23.437929640695845</v>
      </c>
      <c r="R56">
        <f t="shared" si="12"/>
        <v>23.43848572962059</v>
      </c>
      <c r="S56">
        <f>DEGREES(ATAN2(COS(RADIANS(P56)),COS(RADIANS(R56))*SIN(RADIANS(P56))))</f>
        <v>90.00015944049548</v>
      </c>
      <c r="T56">
        <f t="shared" si="13"/>
        <v>23.438485729539632</v>
      </c>
      <c r="U56">
        <f t="shared" si="14"/>
        <v>0.04303148784247185</v>
      </c>
      <c r="V56">
        <f t="shared" si="15"/>
        <v>-1.7552208303320216</v>
      </c>
      <c r="W56">
        <f t="shared" si="16"/>
        <v>112.61053548466684</v>
      </c>
      <c r="X56" s="8">
        <f t="shared" si="17"/>
        <v>0.542885570021064</v>
      </c>
      <c r="Y56" s="8">
        <f t="shared" si="18"/>
        <v>0.2300785270081005</v>
      </c>
      <c r="Z56" s="8">
        <f t="shared" si="19"/>
        <v>0.8556926130340274</v>
      </c>
      <c r="AA56" s="9">
        <f t="shared" si="20"/>
        <v>900.8842838773347</v>
      </c>
      <c r="AB56">
        <f t="shared" si="21"/>
        <v>268.24477916966845</v>
      </c>
      <c r="AC56">
        <f t="shared" si="22"/>
        <v>-112.93880520758289</v>
      </c>
      <c r="AD56">
        <f t="shared" si="23"/>
        <v>91.04576009010029</v>
      </c>
      <c r="AE56">
        <f t="shared" si="24"/>
        <v>-1.0457600901002877</v>
      </c>
      <c r="AF56">
        <f t="shared" si="25"/>
        <v>0.31609538279195704</v>
      </c>
      <c r="AG56">
        <f t="shared" si="26"/>
        <v>-0.7296647073083307</v>
      </c>
      <c r="AH56">
        <f t="shared" si="27"/>
        <v>57.679972430086934</v>
      </c>
    </row>
    <row r="57" spans="4:34" ht="15">
      <c r="D57" s="2">
        <f t="shared" si="0"/>
        <v>40350</v>
      </c>
      <c r="E57" s="8">
        <f t="shared" si="28"/>
        <v>0.23333333333333364</v>
      </c>
      <c r="F57" s="3">
        <f t="shared" si="1"/>
        <v>2455368.9833333334</v>
      </c>
      <c r="G57" s="4">
        <f t="shared" si="2"/>
        <v>0.10469495779146873</v>
      </c>
      <c r="I57">
        <f t="shared" si="3"/>
        <v>89.56554113561606</v>
      </c>
      <c r="J57">
        <f t="shared" si="4"/>
        <v>4126.448158959799</v>
      </c>
      <c r="K57">
        <f t="shared" si="5"/>
        <v>0.01670423154929629</v>
      </c>
      <c r="L57">
        <f t="shared" si="6"/>
        <v>0.4396052799713832</v>
      </c>
      <c r="M57">
        <f t="shared" si="7"/>
        <v>90.00514641558745</v>
      </c>
      <c r="N57">
        <f t="shared" si="8"/>
        <v>4126.88776423977</v>
      </c>
      <c r="O57">
        <f t="shared" si="9"/>
        <v>1.0162551478556732</v>
      </c>
      <c r="P57">
        <f t="shared" si="10"/>
        <v>90.00412228358131</v>
      </c>
      <c r="Q57">
        <f t="shared" si="11"/>
        <v>23.437929639212367</v>
      </c>
      <c r="R57">
        <f t="shared" si="12"/>
        <v>23.438485718514187</v>
      </c>
      <c r="S57">
        <f>DEGREES(ATAN2(COS(RADIANS(P57)),COS(RADIANS(R57))*SIN(RADIANS(P57))))</f>
        <v>90.00449301259209</v>
      </c>
      <c r="T57">
        <f t="shared" si="13"/>
        <v>23.438485654223413</v>
      </c>
      <c r="U57">
        <f t="shared" si="14"/>
        <v>0.04303148780053059</v>
      </c>
      <c r="V57">
        <f t="shared" si="15"/>
        <v>-1.7561263926512676</v>
      </c>
      <c r="W57">
        <f t="shared" si="16"/>
        <v>112.61053540260829</v>
      </c>
      <c r="X57" s="8">
        <f t="shared" si="17"/>
        <v>0.5428861988837856</v>
      </c>
      <c r="Y57" s="8">
        <f t="shared" si="18"/>
        <v>0.23007915609876262</v>
      </c>
      <c r="Z57" s="8">
        <f t="shared" si="19"/>
        <v>0.8556932416688087</v>
      </c>
      <c r="AA57" s="9">
        <f t="shared" si="20"/>
        <v>900.8842832208663</v>
      </c>
      <c r="AB57">
        <f t="shared" si="21"/>
        <v>274.2438736073492</v>
      </c>
      <c r="AC57">
        <f t="shared" si="22"/>
        <v>-111.4390315981627</v>
      </c>
      <c r="AD57">
        <f t="shared" si="23"/>
        <v>90.06969706010152</v>
      </c>
      <c r="AE57">
        <f t="shared" si="24"/>
        <v>-0.0696970601015181</v>
      </c>
      <c r="AF57">
        <f t="shared" si="25"/>
        <v>0.49211767992025723</v>
      </c>
      <c r="AG57">
        <f t="shared" si="26"/>
        <v>0.42242061981873913</v>
      </c>
      <c r="AH57">
        <f t="shared" si="27"/>
        <v>58.64994004623645</v>
      </c>
    </row>
    <row r="58" spans="4:34" ht="15">
      <c r="D58" s="2">
        <f t="shared" si="0"/>
        <v>40350</v>
      </c>
      <c r="E58" s="8">
        <f t="shared" si="28"/>
        <v>0.23750000000000032</v>
      </c>
      <c r="F58" s="3">
        <f t="shared" si="1"/>
        <v>2455368.9875</v>
      </c>
      <c r="G58" s="4">
        <f t="shared" si="2"/>
        <v>0.10469507186857806</v>
      </c>
      <c r="I58">
        <f t="shared" si="3"/>
        <v>89.56964799937941</v>
      </c>
      <c r="J58">
        <f t="shared" si="4"/>
        <v>4126.452265627391</v>
      </c>
      <c r="K58">
        <f t="shared" si="5"/>
        <v>0.0167042315444978</v>
      </c>
      <c r="L58">
        <f t="shared" si="6"/>
        <v>0.4394744085348846</v>
      </c>
      <c r="M58">
        <f t="shared" si="7"/>
        <v>90.00912240791429</v>
      </c>
      <c r="N58">
        <f t="shared" si="8"/>
        <v>4126.891740035926</v>
      </c>
      <c r="O58">
        <f t="shared" si="9"/>
        <v>1.016255419461324</v>
      </c>
      <c r="P58">
        <f t="shared" si="10"/>
        <v>90.00809827990653</v>
      </c>
      <c r="Q58">
        <f t="shared" si="11"/>
        <v>23.437929637728885</v>
      </c>
      <c r="R58">
        <f t="shared" si="12"/>
        <v>23.438485707407768</v>
      </c>
      <c r="S58">
        <f>DEGREES(ATAN2(COS(RADIANS(P58)),COS(RADIANS(R58))*SIN(RADIANS(P58))))</f>
        <v>90.00882658187868</v>
      </c>
      <c r="T58">
        <f t="shared" si="13"/>
        <v>23.438485459289655</v>
      </c>
      <c r="U58">
        <f t="shared" si="14"/>
        <v>0.043031487758589275</v>
      </c>
      <c r="V58">
        <f t="shared" si="15"/>
        <v>-1.7570319458348806</v>
      </c>
      <c r="W58">
        <f t="shared" si="16"/>
        <v>112.61053519022401</v>
      </c>
      <c r="X58" s="8">
        <f t="shared" si="17"/>
        <v>0.5428868277401631</v>
      </c>
      <c r="Y58" s="8">
        <f t="shared" si="18"/>
        <v>0.23007978554509634</v>
      </c>
      <c r="Z58" s="8">
        <f t="shared" si="19"/>
        <v>0.8556938699352298</v>
      </c>
      <c r="AA58" s="9">
        <f t="shared" si="20"/>
        <v>900.8842815217921</v>
      </c>
      <c r="AB58">
        <f t="shared" si="21"/>
        <v>280.2429680541656</v>
      </c>
      <c r="AC58">
        <f t="shared" si="22"/>
        <v>-109.9392579864586</v>
      </c>
      <c r="AD58">
        <f t="shared" si="23"/>
        <v>89.08356846530306</v>
      </c>
      <c r="AE58">
        <f t="shared" si="24"/>
        <v>0.9164315346969403</v>
      </c>
      <c r="AF58">
        <f t="shared" si="25"/>
        <v>0.3715563484409396</v>
      </c>
      <c r="AG58">
        <f t="shared" si="26"/>
        <v>1.28798788313788</v>
      </c>
      <c r="AH58">
        <f t="shared" si="27"/>
        <v>59.609652368493926</v>
      </c>
    </row>
    <row r="59" spans="4:34" ht="15">
      <c r="D59" s="2">
        <f t="shared" si="0"/>
        <v>40350</v>
      </c>
      <c r="E59" s="8">
        <f t="shared" si="28"/>
        <v>0.241666666666667</v>
      </c>
      <c r="F59" s="3">
        <f t="shared" si="1"/>
        <v>2455368.9916666667</v>
      </c>
      <c r="G59" s="4">
        <f t="shared" si="2"/>
        <v>0.10469518594570014</v>
      </c>
      <c r="I59">
        <f t="shared" si="3"/>
        <v>89.57375486360115</v>
      </c>
      <c r="J59">
        <f t="shared" si="4"/>
        <v>4126.456372295442</v>
      </c>
      <c r="K59">
        <f t="shared" si="5"/>
        <v>0.016704231539699316</v>
      </c>
      <c r="L59">
        <f t="shared" si="6"/>
        <v>0.4393435349586791</v>
      </c>
      <c r="M59">
        <f t="shared" si="7"/>
        <v>90.01309839855983</v>
      </c>
      <c r="N59">
        <f t="shared" si="8"/>
        <v>4126.8957158304</v>
      </c>
      <c r="O59">
        <f t="shared" si="9"/>
        <v>1.0162556909860787</v>
      </c>
      <c r="P59">
        <f t="shared" si="10"/>
        <v>90.01207427455039</v>
      </c>
      <c r="Q59">
        <f t="shared" si="11"/>
        <v>23.437929636245407</v>
      </c>
      <c r="R59">
        <f t="shared" si="12"/>
        <v>23.438485696301345</v>
      </c>
      <c r="S59">
        <f>DEGREES(ATAN2(COS(RADIANS(P59)),COS(RADIANS(R59))*SIN(RADIANS(P59))))</f>
        <v>90.01316014931598</v>
      </c>
      <c r="T59">
        <f t="shared" si="13"/>
        <v>23.43848514473852</v>
      </c>
      <c r="U59">
        <f t="shared" si="14"/>
        <v>0.043031487716647956</v>
      </c>
      <c r="V59">
        <f t="shared" si="15"/>
        <v>-1.7579374900566833</v>
      </c>
      <c r="W59">
        <f t="shared" si="16"/>
        <v>112.61053484751419</v>
      </c>
      <c r="X59" s="8">
        <f t="shared" si="17"/>
        <v>0.5428874565903172</v>
      </c>
      <c r="Y59" s="8">
        <f t="shared" si="18"/>
        <v>0.2300804153472223</v>
      </c>
      <c r="Z59" s="8">
        <f t="shared" si="19"/>
        <v>0.8556944978334122</v>
      </c>
      <c r="AA59" s="9">
        <f t="shared" si="20"/>
        <v>900.8842787801135</v>
      </c>
      <c r="AB59">
        <f t="shared" si="21"/>
        <v>286.24206250994376</v>
      </c>
      <c r="AC59">
        <f t="shared" si="22"/>
        <v>-108.43948437251406</v>
      </c>
      <c r="AD59">
        <f t="shared" si="23"/>
        <v>88.0877541444314</v>
      </c>
      <c r="AE59">
        <f t="shared" si="24"/>
        <v>1.9122458555685995</v>
      </c>
      <c r="AF59">
        <f t="shared" si="25"/>
        <v>0.28951348837872254</v>
      </c>
      <c r="AG59">
        <f t="shared" si="26"/>
        <v>2.201759343947322</v>
      </c>
      <c r="AH59">
        <f t="shared" si="27"/>
        <v>60.5595737622038</v>
      </c>
    </row>
    <row r="60" spans="4:34" ht="15">
      <c r="D60" s="2">
        <f t="shared" si="0"/>
        <v>40350</v>
      </c>
      <c r="E60" s="8">
        <f t="shared" si="28"/>
        <v>0.24583333333333368</v>
      </c>
      <c r="F60" s="3">
        <f t="shared" si="1"/>
        <v>2455368.995833333</v>
      </c>
      <c r="G60" s="4">
        <f t="shared" si="2"/>
        <v>0.10469530002280947</v>
      </c>
      <c r="I60">
        <f t="shared" si="3"/>
        <v>89.5778617273645</v>
      </c>
      <c r="J60">
        <f t="shared" si="4"/>
        <v>4126.460478963034</v>
      </c>
      <c r="K60">
        <f t="shared" si="5"/>
        <v>0.016704231534900832</v>
      </c>
      <c r="L60">
        <f t="shared" si="6"/>
        <v>0.4392126592726192</v>
      </c>
      <c r="M60">
        <f t="shared" si="7"/>
        <v>90.01707438663712</v>
      </c>
      <c r="N60">
        <f t="shared" si="8"/>
        <v>4126.899691622307</v>
      </c>
      <c r="O60">
        <f t="shared" si="9"/>
        <v>1.0162559624298755</v>
      </c>
      <c r="P60">
        <f t="shared" si="10"/>
        <v>90.01605026662591</v>
      </c>
      <c r="Q60">
        <f t="shared" si="11"/>
        <v>23.437929634761925</v>
      </c>
      <c r="R60">
        <f t="shared" si="12"/>
        <v>23.438485685194912</v>
      </c>
      <c r="S60">
        <f>DEGREES(ATAN2(COS(RADIANS(P60)),COS(RADIANS(R60))*SIN(RADIANS(P60))))</f>
        <v>90.01749371392943</v>
      </c>
      <c r="T60">
        <f t="shared" si="13"/>
        <v>23.438484710570247</v>
      </c>
      <c r="U60">
        <f t="shared" si="14"/>
        <v>0.04303148767470659</v>
      </c>
      <c r="V60">
        <f t="shared" si="15"/>
        <v>-1.7588430250860903</v>
      </c>
      <c r="W60">
        <f t="shared" si="16"/>
        <v>112.61053437447906</v>
      </c>
      <c r="X60" s="8">
        <f t="shared" si="17"/>
        <v>0.5428880854340875</v>
      </c>
      <c r="Y60" s="8">
        <f t="shared" si="18"/>
        <v>0.230081045504979</v>
      </c>
      <c r="Z60" s="8">
        <f t="shared" si="19"/>
        <v>0.855695125363196</v>
      </c>
      <c r="AA60" s="9">
        <f t="shared" si="20"/>
        <v>900.8842749958325</v>
      </c>
      <c r="AB60">
        <f t="shared" si="21"/>
        <v>292.2411569749144</v>
      </c>
      <c r="AC60">
        <f t="shared" si="22"/>
        <v>-106.9397107562714</v>
      </c>
      <c r="AD60">
        <f t="shared" si="23"/>
        <v>87.08262342079806</v>
      </c>
      <c r="AE60">
        <f t="shared" si="24"/>
        <v>2.9173765792019424</v>
      </c>
      <c r="AF60">
        <f t="shared" si="25"/>
        <v>0.23255259490643565</v>
      </c>
      <c r="AG60">
        <f t="shared" si="26"/>
        <v>3.149929174108378</v>
      </c>
      <c r="AH60">
        <f t="shared" si="27"/>
        <v>61.500174642124875</v>
      </c>
    </row>
    <row r="61" spans="4:34" ht="15">
      <c r="D61" s="2">
        <f t="shared" si="0"/>
        <v>40350</v>
      </c>
      <c r="E61" s="8">
        <f t="shared" si="28"/>
        <v>0.25000000000000033</v>
      </c>
      <c r="F61" s="3">
        <f t="shared" si="1"/>
        <v>2455369</v>
      </c>
      <c r="G61" s="4">
        <f t="shared" si="2"/>
        <v>0.10469541409993155</v>
      </c>
      <c r="I61">
        <f t="shared" si="3"/>
        <v>89.5819685915867</v>
      </c>
      <c r="J61">
        <f t="shared" si="4"/>
        <v>4126.464585631085</v>
      </c>
      <c r="K61">
        <f t="shared" si="5"/>
        <v>0.016704231530102344</v>
      </c>
      <c r="L61">
        <f t="shared" si="6"/>
        <v>0.439081781448096</v>
      </c>
      <c r="M61">
        <f t="shared" si="7"/>
        <v>90.0210503730348</v>
      </c>
      <c r="N61">
        <f t="shared" si="8"/>
        <v>4126.903667412534</v>
      </c>
      <c r="O61">
        <f t="shared" si="9"/>
        <v>1.0162562337927736</v>
      </c>
      <c r="P61">
        <f t="shared" si="10"/>
        <v>90.02002625702177</v>
      </c>
      <c r="Q61">
        <f t="shared" si="11"/>
        <v>23.437929633278447</v>
      </c>
      <c r="R61">
        <f t="shared" si="12"/>
        <v>23.438485674088472</v>
      </c>
      <c r="S61">
        <f>DEGREES(ATAN2(COS(RADIANS(P61)),COS(RADIANS(R61))*SIN(RADIANS(P61))))</f>
        <v>90.02182727667976</v>
      </c>
      <c r="T61">
        <f t="shared" si="13"/>
        <v>23.438484156784963</v>
      </c>
      <c r="U61">
        <f t="shared" si="14"/>
        <v>0.04303148763276519</v>
      </c>
      <c r="V61">
        <f t="shared" si="15"/>
        <v>-1.7597485510968045</v>
      </c>
      <c r="W61">
        <f t="shared" si="16"/>
        <v>112.61053377111881</v>
      </c>
      <c r="X61" s="8">
        <f t="shared" si="17"/>
        <v>0.542888714271595</v>
      </c>
      <c r="Y61" s="8">
        <f t="shared" si="18"/>
        <v>0.23008167601848722</v>
      </c>
      <c r="Z61" s="8">
        <f t="shared" si="19"/>
        <v>0.8556957525247029</v>
      </c>
      <c r="AA61" s="9">
        <f t="shared" si="20"/>
        <v>900.8842701689505</v>
      </c>
      <c r="AB61">
        <f t="shared" si="21"/>
        <v>298.2402514489037</v>
      </c>
      <c r="AC61">
        <f t="shared" si="22"/>
        <v>-105.43993713777408</v>
      </c>
      <c r="AD61">
        <f t="shared" si="23"/>
        <v>86.06853543539967</v>
      </c>
      <c r="AE61">
        <f t="shared" si="24"/>
        <v>3.931464564600333</v>
      </c>
      <c r="AF61">
        <f t="shared" si="25"/>
        <v>0.19126809017452331</v>
      </c>
      <c r="AG61">
        <f t="shared" si="26"/>
        <v>4.122732654774856</v>
      </c>
      <c r="AH61">
        <f t="shared" si="27"/>
        <v>62.43193124015926</v>
      </c>
    </row>
    <row r="62" spans="4:34" ht="15">
      <c r="D62" s="2">
        <f t="shared" si="0"/>
        <v>40350</v>
      </c>
      <c r="E62" s="8">
        <f t="shared" si="28"/>
        <v>0.254166666666667</v>
      </c>
      <c r="F62" s="3">
        <f t="shared" si="1"/>
        <v>2455369.004166667</v>
      </c>
      <c r="G62" s="4">
        <f t="shared" si="2"/>
        <v>0.10469552817705363</v>
      </c>
      <c r="I62">
        <f t="shared" si="3"/>
        <v>89.5860754558089</v>
      </c>
      <c r="J62">
        <f t="shared" si="4"/>
        <v>4126.468692299136</v>
      </c>
      <c r="K62">
        <f t="shared" si="5"/>
        <v>0.016704231525303856</v>
      </c>
      <c r="L62">
        <f t="shared" si="6"/>
        <v>0.43895090150040517</v>
      </c>
      <c r="M62">
        <f t="shared" si="7"/>
        <v>90.0250263573093</v>
      </c>
      <c r="N62">
        <f t="shared" si="8"/>
        <v>4126.907643200636</v>
      </c>
      <c r="O62">
        <f t="shared" si="9"/>
        <v>1.0162565050747412</v>
      </c>
      <c r="P62">
        <f t="shared" si="10"/>
        <v>90.02400224529437</v>
      </c>
      <c r="Q62">
        <f t="shared" si="11"/>
        <v>23.437929631794965</v>
      </c>
      <c r="R62">
        <f t="shared" si="12"/>
        <v>23.43848566298202</v>
      </c>
      <c r="S62">
        <f>DEGREES(ATAN2(COS(RADIANS(P62)),COS(RADIANS(R62))*SIN(RADIANS(P62))))</f>
        <v>90.02616083707564</v>
      </c>
      <c r="T62">
        <f t="shared" si="13"/>
        <v>23.43848348338288</v>
      </c>
      <c r="U62">
        <f t="shared" si="14"/>
        <v>0.04303148759082376</v>
      </c>
      <c r="V62">
        <f t="shared" si="15"/>
        <v>-1.7606540679593652</v>
      </c>
      <c r="W62">
        <f t="shared" si="16"/>
        <v>112.61053303743363</v>
      </c>
      <c r="X62" s="8">
        <f t="shared" si="17"/>
        <v>0.5428893431027496</v>
      </c>
      <c r="Y62" s="8">
        <f t="shared" si="18"/>
        <v>0.23008230688765618</v>
      </c>
      <c r="Z62" s="8">
        <f t="shared" si="19"/>
        <v>0.855696379317843</v>
      </c>
      <c r="AA62" s="9">
        <f t="shared" si="20"/>
        <v>900.884264299469</v>
      </c>
      <c r="AB62">
        <f t="shared" si="21"/>
        <v>304.2393459320411</v>
      </c>
      <c r="AC62">
        <f t="shared" si="22"/>
        <v>-103.94016351698973</v>
      </c>
      <c r="AD62">
        <f t="shared" si="23"/>
        <v>85.04583949945125</v>
      </c>
      <c r="AE62">
        <f t="shared" si="24"/>
        <v>4.954160500548753</v>
      </c>
      <c r="AF62">
        <f t="shared" si="25"/>
        <v>0.16074852564003872</v>
      </c>
      <c r="AG62">
        <f t="shared" si="26"/>
        <v>5.1149090261887915</v>
      </c>
      <c r="AH62">
        <f t="shared" si="27"/>
        <v>63.355325495856164</v>
      </c>
    </row>
    <row r="63" spans="4:34" ht="15">
      <c r="D63" s="2">
        <f t="shared" si="0"/>
        <v>40350</v>
      </c>
      <c r="E63" s="8">
        <f t="shared" si="28"/>
        <v>0.25833333333333364</v>
      </c>
      <c r="F63" s="3">
        <f t="shared" si="1"/>
        <v>2455369.0083333333</v>
      </c>
      <c r="G63" s="4">
        <f t="shared" si="2"/>
        <v>0.10469564225416296</v>
      </c>
      <c r="I63">
        <f t="shared" si="3"/>
        <v>89.59018231957134</v>
      </c>
      <c r="J63">
        <f t="shared" si="4"/>
        <v>4126.472798966729</v>
      </c>
      <c r="K63">
        <f t="shared" si="5"/>
        <v>0.01670423152050537</v>
      </c>
      <c r="L63">
        <f t="shared" si="6"/>
        <v>0.4388200194447396</v>
      </c>
      <c r="M63">
        <f t="shared" si="7"/>
        <v>90.02900233901607</v>
      </c>
      <c r="N63">
        <f t="shared" si="8"/>
        <v>4126.911618986173</v>
      </c>
      <c r="O63">
        <f t="shared" si="9"/>
        <v>1.0162567762757473</v>
      </c>
      <c r="P63">
        <f t="shared" si="10"/>
        <v>90.02797823099917</v>
      </c>
      <c r="Q63">
        <f t="shared" si="11"/>
        <v>23.437929630311487</v>
      </c>
      <c r="R63">
        <f t="shared" si="12"/>
        <v>23.438485651875563</v>
      </c>
      <c r="S63">
        <f>DEGREES(ATAN2(COS(RADIANS(P63)),COS(RADIANS(R63))*SIN(RADIANS(P63))))</f>
        <v>90.0304943946247</v>
      </c>
      <c r="T63">
        <f t="shared" si="13"/>
        <v>23.438482690364303</v>
      </c>
      <c r="U63">
        <f t="shared" si="14"/>
        <v>0.043031487548882294</v>
      </c>
      <c r="V63">
        <f t="shared" si="15"/>
        <v>-1.7615595755435327</v>
      </c>
      <c r="W63">
        <f t="shared" si="16"/>
        <v>112.61053217342388</v>
      </c>
      <c r="X63" s="8">
        <f t="shared" si="17"/>
        <v>0.5428899719274608</v>
      </c>
      <c r="Y63" s="8">
        <f t="shared" si="18"/>
        <v>0.2300829381123945</v>
      </c>
      <c r="Z63" s="8">
        <f t="shared" si="19"/>
        <v>0.855697005742527</v>
      </c>
      <c r="AA63" s="9">
        <f t="shared" si="20"/>
        <v>900.884257387391</v>
      </c>
      <c r="AB63">
        <f t="shared" si="21"/>
        <v>310.23844042445694</v>
      </c>
      <c r="AC63">
        <f t="shared" si="22"/>
        <v>-102.44038989388577</v>
      </c>
      <c r="AD63">
        <f t="shared" si="23"/>
        <v>84.01487546440164</v>
      </c>
      <c r="AE63">
        <f t="shared" si="24"/>
        <v>5.985124535598359</v>
      </c>
      <c r="AF63">
        <f t="shared" si="25"/>
        <v>0.1389486169496212</v>
      </c>
      <c r="AG63">
        <f t="shared" si="26"/>
        <v>6.124073152547981</v>
      </c>
      <c r="AH63">
        <f t="shared" si="27"/>
        <v>64.27084506656036</v>
      </c>
    </row>
    <row r="64" spans="4:34" ht="15">
      <c r="D64" s="2">
        <f t="shared" si="0"/>
        <v>40350</v>
      </c>
      <c r="E64" s="8">
        <f t="shared" si="28"/>
        <v>0.2625000000000003</v>
      </c>
      <c r="F64" s="3">
        <f t="shared" si="1"/>
        <v>2455369.0125</v>
      </c>
      <c r="G64" s="4">
        <f t="shared" si="2"/>
        <v>0.10469575633128504</v>
      </c>
      <c r="I64">
        <f t="shared" si="3"/>
        <v>89.59428918379399</v>
      </c>
      <c r="J64">
        <f t="shared" si="4"/>
        <v>4126.4769056347795</v>
      </c>
      <c r="K64">
        <f t="shared" si="5"/>
        <v>0.016704231515706887</v>
      </c>
      <c r="L64">
        <f t="shared" si="6"/>
        <v>0.438689135252567</v>
      </c>
      <c r="M64">
        <f t="shared" si="7"/>
        <v>90.03297831904656</v>
      </c>
      <c r="N64">
        <f t="shared" si="8"/>
        <v>4126.915594770032</v>
      </c>
      <c r="O64">
        <f t="shared" si="9"/>
        <v>1.016257047395851</v>
      </c>
      <c r="P64">
        <f t="shared" si="10"/>
        <v>90.03195421502762</v>
      </c>
      <c r="Q64">
        <f t="shared" si="11"/>
        <v>23.437929628828005</v>
      </c>
      <c r="R64">
        <f t="shared" si="12"/>
        <v>23.4384856407691</v>
      </c>
      <c r="S64">
        <f>DEGREES(ATAN2(COS(RADIANS(P64)),COS(RADIANS(R64))*SIN(RADIANS(P64))))</f>
        <v>90.03482795029072</v>
      </c>
      <c r="T64">
        <f t="shared" si="13"/>
        <v>23.43848177772925</v>
      </c>
      <c r="U64">
        <f t="shared" si="14"/>
        <v>0.0430314875069408</v>
      </c>
      <c r="V64">
        <f t="shared" si="15"/>
        <v>-1.762465074024332</v>
      </c>
      <c r="W64">
        <f t="shared" si="16"/>
        <v>112.61053117908959</v>
      </c>
      <c r="X64" s="8">
        <f t="shared" si="17"/>
        <v>0.5428906007458502</v>
      </c>
      <c r="Y64" s="8">
        <f t="shared" si="18"/>
        <v>0.2300835696928235</v>
      </c>
      <c r="Z64" s="8">
        <f t="shared" si="19"/>
        <v>0.8556976317988768</v>
      </c>
      <c r="AA64" s="9">
        <f t="shared" si="20"/>
        <v>900.8842494327167</v>
      </c>
      <c r="AB64">
        <f t="shared" si="21"/>
        <v>316.2375349259761</v>
      </c>
      <c r="AC64">
        <f t="shared" si="22"/>
        <v>-100.94061626850598</v>
      </c>
      <c r="AD64">
        <f t="shared" si="23"/>
        <v>82.97597410727165</v>
      </c>
      <c r="AE64">
        <f t="shared" si="24"/>
        <v>7.024025892728346</v>
      </c>
      <c r="AF64">
        <f t="shared" si="25"/>
        <v>0.12143217934629207</v>
      </c>
      <c r="AG64">
        <f t="shared" si="26"/>
        <v>7.145458072074638</v>
      </c>
      <c r="AH64">
        <f t="shared" si="27"/>
        <v>65.17898345522912</v>
      </c>
    </row>
    <row r="65" spans="4:34" ht="15">
      <c r="D65" s="2">
        <f t="shared" si="0"/>
        <v>40350</v>
      </c>
      <c r="E65" s="8">
        <f t="shared" si="28"/>
        <v>0.26666666666666694</v>
      </c>
      <c r="F65" s="3">
        <f t="shared" si="1"/>
        <v>2455369.0166666666</v>
      </c>
      <c r="G65" s="4">
        <f t="shared" si="2"/>
        <v>0.10469587040839437</v>
      </c>
      <c r="I65">
        <f t="shared" si="3"/>
        <v>89.59839604755734</v>
      </c>
      <c r="J65">
        <f t="shared" si="4"/>
        <v>4126.481012302372</v>
      </c>
      <c r="K65">
        <f t="shared" si="5"/>
        <v>0.0167042315109084</v>
      </c>
      <c r="L65">
        <f t="shared" si="6"/>
        <v>0.4385582489537161</v>
      </c>
      <c r="M65">
        <f t="shared" si="7"/>
        <v>90.03695429651106</v>
      </c>
      <c r="N65">
        <f t="shared" si="8"/>
        <v>4126.919570551326</v>
      </c>
      <c r="O65">
        <f t="shared" si="9"/>
        <v>1.0162573184349901</v>
      </c>
      <c r="P65">
        <f t="shared" si="10"/>
        <v>90.03593019649001</v>
      </c>
      <c r="Q65">
        <f t="shared" si="11"/>
        <v>23.437929627344527</v>
      </c>
      <c r="R65">
        <f t="shared" si="12"/>
        <v>23.438485629662626</v>
      </c>
      <c r="S65">
        <f>DEGREES(ATAN2(COS(RADIANS(P65)),COS(RADIANS(R65))*SIN(RADIANS(P65))))</f>
        <v>90.03916150309614</v>
      </c>
      <c r="T65">
        <f t="shared" si="13"/>
        <v>23.438480745478135</v>
      </c>
      <c r="U65">
        <f t="shared" si="14"/>
        <v>0.0430314874649993</v>
      </c>
      <c r="V65">
        <f t="shared" si="15"/>
        <v>-1.7633705631700867</v>
      </c>
      <c r="W65">
        <f t="shared" si="16"/>
        <v>112.61053005443121</v>
      </c>
      <c r="X65" s="8">
        <f t="shared" si="17"/>
        <v>0.542891229557757</v>
      </c>
      <c r="Y65" s="8">
        <f t="shared" si="18"/>
        <v>0.23008420162878146</v>
      </c>
      <c r="Z65" s="8">
        <f t="shared" si="19"/>
        <v>0.8556982574867327</v>
      </c>
      <c r="AA65" s="9">
        <f t="shared" si="20"/>
        <v>900.8842404354497</v>
      </c>
      <c r="AB65">
        <f t="shared" si="21"/>
        <v>322.2366294368303</v>
      </c>
      <c r="AC65">
        <f t="shared" si="22"/>
        <v>-99.44084264079243</v>
      </c>
      <c r="AD65">
        <f t="shared" si="23"/>
        <v>81.92945752950554</v>
      </c>
      <c r="AE65">
        <f t="shared" si="24"/>
        <v>8.070542470494459</v>
      </c>
      <c r="AF65">
        <f t="shared" si="25"/>
        <v>0.10741372513488451</v>
      </c>
      <c r="AG65">
        <f t="shared" si="26"/>
        <v>8.177956195629344</v>
      </c>
      <c r="AH65">
        <f t="shared" si="27"/>
        <v>66.08024025460793</v>
      </c>
    </row>
    <row r="66" spans="4:34" ht="15">
      <c r="D66" s="2">
        <f t="shared" si="0"/>
        <v>40350</v>
      </c>
      <c r="E66" s="8">
        <f t="shared" si="28"/>
        <v>0.2708333333333336</v>
      </c>
      <c r="F66" s="3">
        <f t="shared" si="1"/>
        <v>2455369.0208333335</v>
      </c>
      <c r="G66" s="4">
        <f t="shared" si="2"/>
        <v>0.10469598448551645</v>
      </c>
      <c r="I66">
        <f t="shared" si="3"/>
        <v>89.60250291177954</v>
      </c>
      <c r="J66">
        <f t="shared" si="4"/>
        <v>4126.485118970423</v>
      </c>
      <c r="K66">
        <f t="shared" si="5"/>
        <v>0.016704231506109914</v>
      </c>
      <c r="L66">
        <f t="shared" si="6"/>
        <v>0.4384273605195757</v>
      </c>
      <c r="M66">
        <f t="shared" si="7"/>
        <v>90.04093027229911</v>
      </c>
      <c r="N66">
        <f t="shared" si="8"/>
        <v>4126.923546330942</v>
      </c>
      <c r="O66">
        <f t="shared" si="9"/>
        <v>1.0162575893932244</v>
      </c>
      <c r="P66">
        <f t="shared" si="10"/>
        <v>90.03990617627589</v>
      </c>
      <c r="Q66">
        <f t="shared" si="11"/>
        <v>23.43792962586105</v>
      </c>
      <c r="R66">
        <f t="shared" si="12"/>
        <v>23.438485618556143</v>
      </c>
      <c r="S66">
        <f>DEGREES(ATAN2(COS(RADIANS(P66)),COS(RADIANS(R66))*SIN(RADIANS(P66))))</f>
        <v>90.04349505400265</v>
      </c>
      <c r="T66">
        <f t="shared" si="13"/>
        <v>23.4384795936109</v>
      </c>
      <c r="U66">
        <f t="shared" si="14"/>
        <v>0.04303148742305775</v>
      </c>
      <c r="V66">
        <f t="shared" si="15"/>
        <v>-1.7642760431548234</v>
      </c>
      <c r="W66">
        <f t="shared" si="16"/>
        <v>112.6105287994487</v>
      </c>
      <c r="X66" s="8">
        <f t="shared" si="17"/>
        <v>0.5428918583633019</v>
      </c>
      <c r="Y66" s="8">
        <f t="shared" si="18"/>
        <v>0.2300848339203888</v>
      </c>
      <c r="Z66" s="8">
        <f t="shared" si="19"/>
        <v>0.855698882806215</v>
      </c>
      <c r="AA66" s="9">
        <f t="shared" si="20"/>
        <v>900.8842303955896</v>
      </c>
      <c r="AB66">
        <f t="shared" si="21"/>
        <v>328.23572395684556</v>
      </c>
      <c r="AC66">
        <f t="shared" si="22"/>
        <v>-97.94106901078861</v>
      </c>
      <c r="AD66">
        <f t="shared" si="23"/>
        <v>80.8756395684978</v>
      </c>
      <c r="AE66">
        <f t="shared" si="24"/>
        <v>9.124360431502197</v>
      </c>
      <c r="AF66">
        <f t="shared" si="25"/>
        <v>0.09601510570969982</v>
      </c>
      <c r="AG66">
        <f t="shared" si="26"/>
        <v>9.220375537211897</v>
      </c>
      <c r="AH66">
        <f t="shared" si="27"/>
        <v>66.97512150666716</v>
      </c>
    </row>
    <row r="67" spans="4:34" ht="15">
      <c r="D67" s="2">
        <f aca="true" t="shared" si="29" ref="D67:D130">$B$7</f>
        <v>40350</v>
      </c>
      <c r="E67" s="8">
        <f t="shared" si="28"/>
        <v>0.27500000000000024</v>
      </c>
      <c r="F67" s="3">
        <f aca="true" t="shared" si="30" ref="F67:F130">D67+2415018.5+E67-$B$5/24</f>
        <v>2455369.025</v>
      </c>
      <c r="G67" s="4">
        <f aca="true" t="shared" si="31" ref="G67:G130">(F67-2451545)/36525</f>
        <v>0.10469609856262578</v>
      </c>
      <c r="I67">
        <f aca="true" t="shared" si="32" ref="I67:I130">MOD(280.46646+G67*(36000.76983+G67*0.0003032),360)</f>
        <v>89.60660977554198</v>
      </c>
      <c r="J67">
        <f aca="true" t="shared" si="33" ref="J67:J130">357.52911+G67*(35999.05029-0.0001537*G67)</f>
        <v>4126.489225638014</v>
      </c>
      <c r="K67">
        <f aca="true" t="shared" si="34" ref="K67:K130">0.016708634-G67*(0.000042037+0.0000001267*G67)</f>
        <v>0.016704231501311426</v>
      </c>
      <c r="L67">
        <f aca="true" t="shared" si="35" ref="L67:L130">SIN(RADIANS(J67))*(1.914602-G67*(0.004817+0.000014*G67))+SIN(RADIANS(2*J67))*(0.019993-0.000101*G67)+SIN(RADIANS(3*J67))*0.000289</f>
        <v>0.43829646998007954</v>
      </c>
      <c r="M67">
        <f aca="true" t="shared" si="36" ref="M67:M130">I67+L67</f>
        <v>90.04490624552206</v>
      </c>
      <c r="N67">
        <f aca="true" t="shared" si="37" ref="N67:N130">J67+L67</f>
        <v>4126.927522107994</v>
      </c>
      <c r="O67">
        <f aca="true" t="shared" si="38" ref="O67:O130">(1.000001018*(1-K67*K67))/(1+K67*COS(RADIANS(N67)))</f>
        <v>1.016257860270492</v>
      </c>
      <c r="P67">
        <f aca="true" t="shared" si="39" ref="P67:P130">M67-0.00569-0.00478*SIN(RADIANS(125.04-1934.136*G67))</f>
        <v>90.0438821534966</v>
      </c>
      <c r="Q67">
        <f aca="true" t="shared" si="40" ref="Q67:Q130">23+(26+((21.448-G67*(46.815+G67*(0.00059-G67*0.001813))))/60)/60</f>
        <v>23.437929624377567</v>
      </c>
      <c r="R67">
        <f aca="true" t="shared" si="41" ref="R67:R130">Q67+0.00256*COS(RADIANS(125.04-1934.136*G67))</f>
        <v>23.438485607449653</v>
      </c>
      <c r="S67">
        <f>DEGREES(ATAN2(COS(RADIANS(P67)),COS(RADIANS(R67))*SIN(RADIANS(P67))))</f>
        <v>90.04782860203383</v>
      </c>
      <c r="T67">
        <f aca="true" t="shared" si="42" ref="T67:T130">DEGREES(ASIN(SIN(RADIANS(R67))*SIN(RADIANS(P67))))</f>
        <v>23.438478322128027</v>
      </c>
      <c r="U67">
        <f aca="true" t="shared" si="43" ref="U67:U130">TAN(RADIANS(R67/2))*TAN(RADIANS(R67/2))</f>
        <v>0.04303148738111617</v>
      </c>
      <c r="V67">
        <f aca="true" t="shared" si="44" ref="V67:V130">4*DEGREES(U67*SIN(2*RADIANS(I67))-2*K67*SIN(RADIANS(J67))+4*K67*U67*SIN(RADIANS(J67))*COS(2*RADIANS(I67))-0.5*U67*U67*SIN(4*RADIANS(I67))-1.25*K67*K67*SIN(2*RADIANS(J67)))</f>
        <v>-1.7651815137476523</v>
      </c>
      <c r="W67">
        <f aca="true" t="shared" si="45" ref="W67:W130">DEGREES(ACOS(COS(RADIANS(90.833))/(COS(RADIANS($B$3))*COS(RADIANS(T67)))-TAN(RADIANS($B$3))*TAN(RADIANS(T67))))</f>
        <v>112.61052741414258</v>
      </c>
      <c r="X67" s="8">
        <f aca="true" t="shared" si="46" ref="X67:X130">(720-4*$B$4-V67+$B$5*60)/1440</f>
        <v>0.5428924871623247</v>
      </c>
      <c r="Y67" s="8">
        <f aca="true" t="shared" si="47" ref="Y67:Y130">X67-W67*4/1440</f>
        <v>0.23008546656748424</v>
      </c>
      <c r="Z67" s="8">
        <f aca="true" t="shared" si="48" ref="Z67:Z130">X67+W67*4/1440</f>
        <v>0.8556995077571652</v>
      </c>
      <c r="AA67" s="9">
        <f aca="true" t="shared" si="49" ref="AA67:AA130">8*W67</f>
        <v>900.8842193131406</v>
      </c>
      <c r="AB67">
        <f aca="true" t="shared" si="50" ref="AB67:AB130">MOD(E67*1440+V67+4*$B$4-60*$B$5,1440)</f>
        <v>334.23481848625266</v>
      </c>
      <c r="AC67">
        <f aca="true" t="shared" si="51" ref="AC67:AC130">IF(AB67/4&lt;0,AB67/4+180,AB67/4-180)</f>
        <v>-96.44129537843683</v>
      </c>
      <c r="AD67">
        <f aca="true" t="shared" si="52" ref="AD67:AD130">DEGREES(ACOS(SIN(RADIANS($B$3))*SIN(RADIANS(T67))+COS(RADIANS($B$3))*COS(RADIANS(T67))*COS(RADIANS(AC67))))</f>
        <v>79.81482622030867</v>
      </c>
      <c r="AE67">
        <f aca="true" t="shared" si="53" ref="AE67:AE130">90-AD67</f>
        <v>10.185173779691326</v>
      </c>
      <c r="AF67">
        <f aca="true" t="shared" si="54" ref="AF67:AF130">IF(AE67&gt;85,0,IF(AE67&gt;5,58.1/TAN(RADIANS(AE67))-0.07/POWER(TAN(RADIANS(AE67)),3)+0.000086/POWER(TAN(RADIANS(AE67)),5),IF(AE67&gt;-0.575,1735+AE67*(-518.2+AE67*(103.4+AE67*(-12.79+AE67*0.711))),-20.772/TAN(RADIANS(AE67)))))/3600</f>
        <v>0.08660417126823085</v>
      </c>
      <c r="AG67">
        <f aca="true" t="shared" si="55" ref="AG67:AG130">AE67+AF67</f>
        <v>10.271777950959557</v>
      </c>
      <c r="AH67">
        <f aca="true" t="shared" si="56" ref="AH67:AH130">IF(AC67&gt;0,MOD(DEGREES(ACOS(((SIN(RADIANS($B$3))*COS(RADIANS(AD67)))-SIN(RADIANS(T67)))/(COS(RADIANS($B$3))*SIN(RADIANS(AD67)))))+180,360),MOD(540-DEGREES(ACOS(((SIN(RADIANS($B$3))*COS(RADIANS(AD67)))-SIN(RADIANS(T67)))/(COS(RADIANS($B$3))*SIN(RADIANS(AD67))))),360))</f>
        <v>67.86414017788559</v>
      </c>
    </row>
    <row r="68" spans="4:34" ht="15">
      <c r="D68" s="2">
        <f t="shared" si="29"/>
        <v>40350</v>
      </c>
      <c r="E68" s="8">
        <f aca="true" t="shared" si="57" ref="E68:E131">E67+0.1/24</f>
        <v>0.2791666666666669</v>
      </c>
      <c r="F68" s="3">
        <f t="shared" si="30"/>
        <v>2455369.029166667</v>
      </c>
      <c r="G68" s="4">
        <f t="shared" si="31"/>
        <v>0.10469621263974786</v>
      </c>
      <c r="I68">
        <f t="shared" si="32"/>
        <v>89.61071663976418</v>
      </c>
      <c r="J68">
        <f t="shared" si="33"/>
        <v>4126.493332306066</v>
      </c>
      <c r="K68">
        <f t="shared" si="34"/>
        <v>0.016704231496512942</v>
      </c>
      <c r="L68">
        <f t="shared" si="35"/>
        <v>0.4381655773065115</v>
      </c>
      <c r="M68">
        <f t="shared" si="36"/>
        <v>90.04888221707068</v>
      </c>
      <c r="N68">
        <f t="shared" si="37"/>
        <v>4126.931497883373</v>
      </c>
      <c r="O68">
        <f t="shared" si="38"/>
        <v>1.016258131066852</v>
      </c>
      <c r="P68">
        <f t="shared" si="39"/>
        <v>90.04785812904291</v>
      </c>
      <c r="Q68">
        <f t="shared" si="40"/>
        <v>23.43792962289409</v>
      </c>
      <c r="R68">
        <f t="shared" si="41"/>
        <v>23.438485596343156</v>
      </c>
      <c r="S68">
        <f>DEGREES(ATAN2(COS(RADIANS(P68)),COS(RADIANS(R68))*SIN(RADIANS(P68))))</f>
        <v>90.05216214815275</v>
      </c>
      <c r="T68">
        <f t="shared" si="42"/>
        <v>23.438476931029424</v>
      </c>
      <c r="U68">
        <f t="shared" si="43"/>
        <v>0.04303148733917456</v>
      </c>
      <c r="V68">
        <f t="shared" si="44"/>
        <v>-1.7660869751226351</v>
      </c>
      <c r="W68">
        <f t="shared" si="45"/>
        <v>112.61052589851276</v>
      </c>
      <c r="X68" s="8">
        <f t="shared" si="46"/>
        <v>0.5428931159549463</v>
      </c>
      <c r="Y68" s="8">
        <f t="shared" si="47"/>
        <v>0.2300860995701886</v>
      </c>
      <c r="Z68" s="8">
        <f t="shared" si="48"/>
        <v>0.855700132339704</v>
      </c>
      <c r="AA68" s="9">
        <f t="shared" si="49"/>
        <v>900.8842071881021</v>
      </c>
      <c r="AB68">
        <f t="shared" si="50"/>
        <v>340.2339130248777</v>
      </c>
      <c r="AC68">
        <f t="shared" si="51"/>
        <v>-94.94152174378057</v>
      </c>
      <c r="AD68">
        <f t="shared" si="52"/>
        <v>78.74731607352788</v>
      </c>
      <c r="AE68">
        <f t="shared" si="53"/>
        <v>11.252683926472116</v>
      </c>
      <c r="AF68">
        <f t="shared" si="54"/>
        <v>0.0787236068848982</v>
      </c>
      <c r="AG68">
        <f t="shared" si="55"/>
        <v>11.331407533357014</v>
      </c>
      <c r="AH68">
        <f t="shared" si="56"/>
        <v>68.74781675090424</v>
      </c>
    </row>
    <row r="69" spans="4:34" ht="15">
      <c r="D69" s="2">
        <f t="shared" si="29"/>
        <v>40350</v>
      </c>
      <c r="E69" s="8">
        <f t="shared" si="57"/>
        <v>0.28333333333333355</v>
      </c>
      <c r="F69" s="3">
        <f t="shared" si="30"/>
        <v>2455369.033333333</v>
      </c>
      <c r="G69" s="4">
        <f t="shared" si="31"/>
        <v>0.1046963267168572</v>
      </c>
      <c r="I69">
        <f t="shared" si="32"/>
        <v>89.61482350352799</v>
      </c>
      <c r="J69">
        <f t="shared" si="33"/>
        <v>4126.497438973658</v>
      </c>
      <c r="K69">
        <f t="shared" si="34"/>
        <v>0.016704231491714454</v>
      </c>
      <c r="L69">
        <f t="shared" si="35"/>
        <v>0.43803468252885813</v>
      </c>
      <c r="M69">
        <f t="shared" si="36"/>
        <v>90.05285818605684</v>
      </c>
      <c r="N69">
        <f t="shared" si="37"/>
        <v>4126.935473656187</v>
      </c>
      <c r="O69">
        <f t="shared" si="38"/>
        <v>1.0162584017822427</v>
      </c>
      <c r="P69">
        <f t="shared" si="39"/>
        <v>90.05183410202667</v>
      </c>
      <c r="Q69">
        <f t="shared" si="40"/>
        <v>23.437929621410607</v>
      </c>
      <c r="R69">
        <f t="shared" si="41"/>
        <v>23.438485585236645</v>
      </c>
      <c r="S69">
        <f>DEGREES(ATAN2(COS(RADIANS(P69)),COS(RADIANS(R69))*SIN(RADIANS(P69))))</f>
        <v>90.05649569138349</v>
      </c>
      <c r="T69">
        <f t="shared" si="42"/>
        <v>23.438475420315594</v>
      </c>
      <c r="U69">
        <f t="shared" si="43"/>
        <v>0.04303148729723289</v>
      </c>
      <c r="V69">
        <f t="shared" si="44"/>
        <v>-1.7669924270492725</v>
      </c>
      <c r="W69">
        <f t="shared" si="45"/>
        <v>112.61052425255983</v>
      </c>
      <c r="X69" s="8">
        <f t="shared" si="46"/>
        <v>0.5428937447410064</v>
      </c>
      <c r="Y69" s="8">
        <f t="shared" si="47"/>
        <v>0.2300867329283402</v>
      </c>
      <c r="Z69" s="8">
        <f t="shared" si="48"/>
        <v>0.8557007565536725</v>
      </c>
      <c r="AA69" s="9">
        <f t="shared" si="49"/>
        <v>900.8841940204786</v>
      </c>
      <c r="AB69">
        <f t="shared" si="50"/>
        <v>346.233007572951</v>
      </c>
      <c r="AC69">
        <f t="shared" si="51"/>
        <v>-93.44174810676225</v>
      </c>
      <c r="AD69">
        <f t="shared" si="52"/>
        <v>77.67340075342887</v>
      </c>
      <c r="AE69">
        <f t="shared" si="53"/>
        <v>12.326599246571135</v>
      </c>
      <c r="AF69">
        <f t="shared" si="54"/>
        <v>0.0720393988995052</v>
      </c>
      <c r="AG69">
        <f t="shared" si="55"/>
        <v>12.39863864547064</v>
      </c>
      <c r="AH69">
        <f t="shared" si="56"/>
        <v>69.62667993501401</v>
      </c>
    </row>
    <row r="70" spans="4:34" ht="15">
      <c r="D70" s="2">
        <f t="shared" si="29"/>
        <v>40350</v>
      </c>
      <c r="E70" s="8">
        <f t="shared" si="57"/>
        <v>0.2875000000000002</v>
      </c>
      <c r="F70" s="3">
        <f t="shared" si="30"/>
        <v>2455369.0375</v>
      </c>
      <c r="G70" s="4">
        <f t="shared" si="31"/>
        <v>0.10469644079397927</v>
      </c>
      <c r="I70">
        <f t="shared" si="32"/>
        <v>89.61893036775018</v>
      </c>
      <c r="J70">
        <f t="shared" si="33"/>
        <v>4126.501545641709</v>
      </c>
      <c r="K70">
        <f t="shared" si="34"/>
        <v>0.01670423148691597</v>
      </c>
      <c r="L70">
        <f t="shared" si="35"/>
        <v>0.4379037856184806</v>
      </c>
      <c r="M70">
        <f t="shared" si="36"/>
        <v>90.05683415336865</v>
      </c>
      <c r="N70">
        <f t="shared" si="37"/>
        <v>4126.939449427327</v>
      </c>
      <c r="O70">
        <f t="shared" si="38"/>
        <v>1.016258672416723</v>
      </c>
      <c r="P70">
        <f t="shared" si="39"/>
        <v>90.05581007333603</v>
      </c>
      <c r="Q70">
        <f t="shared" si="40"/>
        <v>23.43792961992713</v>
      </c>
      <c r="R70">
        <f t="shared" si="41"/>
        <v>23.438485574130134</v>
      </c>
      <c r="S70">
        <f>DEGREES(ATAN2(COS(RADIANS(P70)),COS(RADIANS(R70))*SIN(RADIANS(P70))))</f>
        <v>90.06082923268626</v>
      </c>
      <c r="T70">
        <f t="shared" si="42"/>
        <v>23.43847378998643</v>
      </c>
      <c r="U70">
        <f t="shared" si="43"/>
        <v>0.04303148725529124</v>
      </c>
      <c r="V70">
        <f t="shared" si="44"/>
        <v>-1.7678978697009888</v>
      </c>
      <c r="W70">
        <f t="shared" si="45"/>
        <v>112.61052247628365</v>
      </c>
      <c r="X70" s="8">
        <f t="shared" si="46"/>
        <v>0.5428943735206258</v>
      </c>
      <c r="Y70" s="8">
        <f t="shared" si="47"/>
        <v>0.2300873666420601</v>
      </c>
      <c r="Z70" s="8">
        <f t="shared" si="48"/>
        <v>0.8557013803991914</v>
      </c>
      <c r="AA70" s="9">
        <f t="shared" si="49"/>
        <v>900.8841798102692</v>
      </c>
      <c r="AB70">
        <f t="shared" si="50"/>
        <v>352.23210213029927</v>
      </c>
      <c r="AC70">
        <f t="shared" si="51"/>
        <v>-91.94197446742518</v>
      </c>
      <c r="AD70">
        <f t="shared" si="52"/>
        <v>76.59336537702175</v>
      </c>
      <c r="AE70">
        <f t="shared" si="53"/>
        <v>13.406634622978245</v>
      </c>
      <c r="AF70">
        <f t="shared" si="54"/>
        <v>0.06630435792060034</v>
      </c>
      <c r="AG70">
        <f t="shared" si="55"/>
        <v>13.472938980898846</v>
      </c>
      <c r="AH70">
        <f t="shared" si="56"/>
        <v>70.50126749803871</v>
      </c>
    </row>
    <row r="71" spans="4:34" ht="15">
      <c r="D71" s="2">
        <f t="shared" si="29"/>
        <v>40350</v>
      </c>
      <c r="E71" s="8">
        <f t="shared" si="57"/>
        <v>0.29166666666666685</v>
      </c>
      <c r="F71" s="3">
        <f t="shared" si="30"/>
        <v>2455369.0416666665</v>
      </c>
      <c r="G71" s="4">
        <f t="shared" si="31"/>
        <v>0.10469655487108862</v>
      </c>
      <c r="I71">
        <f t="shared" si="32"/>
        <v>89.62303723151354</v>
      </c>
      <c r="J71">
        <f t="shared" si="33"/>
        <v>4126.505652309302</v>
      </c>
      <c r="K71">
        <f t="shared" si="34"/>
        <v>0.01670423148211748</v>
      </c>
      <c r="L71">
        <f t="shared" si="35"/>
        <v>0.43777288660521047</v>
      </c>
      <c r="M71">
        <f t="shared" si="36"/>
        <v>90.06081011811875</v>
      </c>
      <c r="N71">
        <f t="shared" si="37"/>
        <v>4126.9434251959065</v>
      </c>
      <c r="O71">
        <f t="shared" si="38"/>
        <v>1.0162589429702318</v>
      </c>
      <c r="P71">
        <f t="shared" si="39"/>
        <v>90.05978604208362</v>
      </c>
      <c r="Q71">
        <f t="shared" si="40"/>
        <v>23.437929618443647</v>
      </c>
      <c r="R71">
        <f t="shared" si="41"/>
        <v>23.438485563023608</v>
      </c>
      <c r="S71">
        <f>DEGREES(ATAN2(COS(RADIANS(P71)),COS(RADIANS(R71))*SIN(RADIANS(P71))))</f>
        <v>90.065162771086</v>
      </c>
      <c r="T71">
        <f t="shared" si="42"/>
        <v>23.438472040042463</v>
      </c>
      <c r="U71">
        <f t="shared" si="43"/>
        <v>0.04303148721334952</v>
      </c>
      <c r="V71">
        <f t="shared" si="44"/>
        <v>-1.7688033028469266</v>
      </c>
      <c r="W71">
        <f t="shared" si="45"/>
        <v>112.61052056968484</v>
      </c>
      <c r="X71" s="8">
        <f t="shared" si="46"/>
        <v>0.5428950022936436</v>
      </c>
      <c r="Y71" s="8">
        <f t="shared" si="47"/>
        <v>0.23008800071118574</v>
      </c>
      <c r="Z71" s="8">
        <f t="shared" si="48"/>
        <v>0.8557020038761015</v>
      </c>
      <c r="AA71" s="9">
        <f t="shared" si="49"/>
        <v>900.8841645574787</v>
      </c>
      <c r="AB71">
        <f t="shared" si="50"/>
        <v>358.23119669715334</v>
      </c>
      <c r="AC71">
        <f t="shared" si="51"/>
        <v>-90.44220082571167</v>
      </c>
      <c r="AD71">
        <f t="shared" si="52"/>
        <v>75.50748901877809</v>
      </c>
      <c r="AE71">
        <f t="shared" si="53"/>
        <v>14.492510981221912</v>
      </c>
      <c r="AF71">
        <f t="shared" si="54"/>
        <v>0.061332861531927074</v>
      </c>
      <c r="AG71">
        <f t="shared" si="55"/>
        <v>14.553843842753839</v>
      </c>
      <c r="AH71">
        <f t="shared" si="56"/>
        <v>71.37212722427262</v>
      </c>
    </row>
    <row r="72" spans="4:34" ht="15">
      <c r="D72" s="2">
        <f t="shared" si="29"/>
        <v>40350</v>
      </c>
      <c r="E72" s="8">
        <f t="shared" si="57"/>
        <v>0.2958333333333335</v>
      </c>
      <c r="F72" s="3">
        <f t="shared" si="30"/>
        <v>2455369.0458333334</v>
      </c>
      <c r="G72" s="4">
        <f t="shared" si="31"/>
        <v>0.10469666894821068</v>
      </c>
      <c r="I72">
        <f t="shared" si="32"/>
        <v>89.62714409573482</v>
      </c>
      <c r="J72">
        <f t="shared" si="33"/>
        <v>4126.509758977351</v>
      </c>
      <c r="K72">
        <f t="shared" si="34"/>
        <v>0.016704231477318997</v>
      </c>
      <c r="L72">
        <f t="shared" si="35"/>
        <v>0.4376419854605376</v>
      </c>
      <c r="M72">
        <f t="shared" si="36"/>
        <v>90.06478608119536</v>
      </c>
      <c r="N72">
        <f t="shared" si="37"/>
        <v>4126.947400962812</v>
      </c>
      <c r="O72">
        <f t="shared" si="38"/>
        <v>1.0162592134428279</v>
      </c>
      <c r="P72">
        <f t="shared" si="39"/>
        <v>90.06376200915763</v>
      </c>
      <c r="Q72">
        <f t="shared" si="40"/>
        <v>23.43792961696017</v>
      </c>
      <c r="R72">
        <f t="shared" si="41"/>
        <v>23.438485551917076</v>
      </c>
      <c r="S72">
        <f>DEGREES(ATAN2(COS(RADIANS(P72)),COS(RADIANS(R72))*SIN(RADIANS(P72))))</f>
        <v>90.06949630754299</v>
      </c>
      <c r="T72">
        <f t="shared" si="42"/>
        <v>23.438470170483527</v>
      </c>
      <c r="U72">
        <f t="shared" si="43"/>
        <v>0.043031487171407784</v>
      </c>
      <c r="V72">
        <f t="shared" si="44"/>
        <v>-1.7697087266610751</v>
      </c>
      <c r="W72">
        <f t="shared" si="45"/>
        <v>112.61051853276321</v>
      </c>
      <c r="X72" s="8">
        <f t="shared" si="46"/>
        <v>0.5428956310601813</v>
      </c>
      <c r="Y72" s="8">
        <f t="shared" si="47"/>
        <v>0.2300886351358391</v>
      </c>
      <c r="Z72" s="8">
        <f t="shared" si="48"/>
        <v>0.8557026269845236</v>
      </c>
      <c r="AA72" s="9">
        <f t="shared" si="49"/>
        <v>900.8841482621057</v>
      </c>
      <c r="AB72">
        <f t="shared" si="50"/>
        <v>364.23029127333916</v>
      </c>
      <c r="AC72">
        <f t="shared" si="51"/>
        <v>-88.94242718166521</v>
      </c>
      <c r="AD72">
        <f t="shared" si="52"/>
        <v>74.4160451882804</v>
      </c>
      <c r="AE72">
        <f t="shared" si="53"/>
        <v>15.583954811719593</v>
      </c>
      <c r="AF72">
        <f t="shared" si="54"/>
        <v>0.056983456302860364</v>
      </c>
      <c r="AG72">
        <f t="shared" si="55"/>
        <v>15.640938268022454</v>
      </c>
      <c r="AH72">
        <f t="shared" si="56"/>
        <v>72.23981800343063</v>
      </c>
    </row>
    <row r="73" spans="4:34" ht="15">
      <c r="D73" s="2">
        <f t="shared" si="29"/>
        <v>40350</v>
      </c>
      <c r="E73" s="8">
        <f t="shared" si="57"/>
        <v>0.30000000000000016</v>
      </c>
      <c r="F73" s="3">
        <f t="shared" si="30"/>
        <v>2455369.05</v>
      </c>
      <c r="G73" s="4">
        <f t="shared" si="31"/>
        <v>0.10469678302532003</v>
      </c>
      <c r="I73">
        <f t="shared" si="32"/>
        <v>89.63125095949863</v>
      </c>
      <c r="J73">
        <f t="shared" si="33"/>
        <v>4126.513865644944</v>
      </c>
      <c r="K73">
        <f t="shared" si="34"/>
        <v>0.01670423147252051</v>
      </c>
      <c r="L73">
        <f t="shared" si="35"/>
        <v>0.4375110822142169</v>
      </c>
      <c r="M73">
        <f t="shared" si="36"/>
        <v>90.06876204171284</v>
      </c>
      <c r="N73">
        <f t="shared" si="37"/>
        <v>4126.951376727158</v>
      </c>
      <c r="O73">
        <f t="shared" si="38"/>
        <v>1.0162594838344499</v>
      </c>
      <c r="P73">
        <f t="shared" si="39"/>
        <v>90.06773797367245</v>
      </c>
      <c r="Q73">
        <f t="shared" si="40"/>
        <v>23.437929615476687</v>
      </c>
      <c r="R73">
        <f t="shared" si="41"/>
        <v>23.438485540810536</v>
      </c>
      <c r="S73">
        <f>DEGREES(ATAN2(COS(RADIANS(P73)),COS(RADIANS(R73))*SIN(RADIANS(P73))))</f>
        <v>90.07382984108412</v>
      </c>
      <c r="T73">
        <f t="shared" si="42"/>
        <v>23.438468181310242</v>
      </c>
      <c r="U73">
        <f t="shared" si="43"/>
        <v>0.043031487129466</v>
      </c>
      <c r="V73">
        <f t="shared" si="44"/>
        <v>-1.7706141409129</v>
      </c>
      <c r="W73">
        <f t="shared" si="45"/>
        <v>112.61051636551947</v>
      </c>
      <c r="X73" s="8">
        <f t="shared" si="46"/>
        <v>0.5428962598200784</v>
      </c>
      <c r="Y73" s="8">
        <f t="shared" si="47"/>
        <v>0.23008926991585765</v>
      </c>
      <c r="Z73" s="8">
        <f t="shared" si="48"/>
        <v>0.8557032497242991</v>
      </c>
      <c r="AA73" s="9">
        <f t="shared" si="49"/>
        <v>900.8841309241558</v>
      </c>
      <c r="AB73">
        <f t="shared" si="50"/>
        <v>370.2293858590873</v>
      </c>
      <c r="AC73">
        <f t="shared" si="51"/>
        <v>-87.44265353522817</v>
      </c>
      <c r="AD73">
        <f t="shared" si="52"/>
        <v>73.31930232021031</v>
      </c>
      <c r="AE73">
        <f t="shared" si="53"/>
        <v>16.680697679789688</v>
      </c>
      <c r="AF73">
        <f t="shared" si="54"/>
        <v>0.05314681220831318</v>
      </c>
      <c r="AG73">
        <f t="shared" si="55"/>
        <v>16.733844491998003</v>
      </c>
      <c r="AH73">
        <f t="shared" si="56"/>
        <v>73.10491105786514</v>
      </c>
    </row>
    <row r="74" spans="4:34" ht="15">
      <c r="D74" s="2">
        <f t="shared" si="29"/>
        <v>40350</v>
      </c>
      <c r="E74" s="8">
        <f t="shared" si="57"/>
        <v>0.3041666666666668</v>
      </c>
      <c r="F74" s="3">
        <f t="shared" si="30"/>
        <v>2455369.0541666667</v>
      </c>
      <c r="G74" s="4">
        <f t="shared" si="31"/>
        <v>0.1046968971024421</v>
      </c>
      <c r="I74">
        <f t="shared" si="32"/>
        <v>89.63535782372037</v>
      </c>
      <c r="J74">
        <f t="shared" si="33"/>
        <v>4126.517972312995</v>
      </c>
      <c r="K74">
        <f t="shared" si="34"/>
        <v>0.016704231467722024</v>
      </c>
      <c r="L74">
        <f t="shared" si="35"/>
        <v>0.43738017683773717</v>
      </c>
      <c r="M74">
        <f t="shared" si="36"/>
        <v>90.0727380005581</v>
      </c>
      <c r="N74">
        <f t="shared" si="37"/>
        <v>4126.955352489833</v>
      </c>
      <c r="O74">
        <f t="shared" si="38"/>
        <v>1.0162597541451563</v>
      </c>
      <c r="P74">
        <f t="shared" si="39"/>
        <v>90.07171393651498</v>
      </c>
      <c r="Q74">
        <f t="shared" si="40"/>
        <v>23.43792961399321</v>
      </c>
      <c r="R74">
        <f t="shared" si="41"/>
        <v>23.43848552970399</v>
      </c>
      <c r="S74">
        <f>DEGREES(ATAN2(COS(RADIANS(P74)),COS(RADIANS(R74))*SIN(RADIANS(P74))))</f>
        <v>90.07816337266819</v>
      </c>
      <c r="T74">
        <f t="shared" si="42"/>
        <v>23.438466072522374</v>
      </c>
      <c r="U74">
        <f t="shared" si="43"/>
        <v>0.04303148708752421</v>
      </c>
      <c r="V74">
        <f t="shared" si="44"/>
        <v>-1.77151954577589</v>
      </c>
      <c r="W74">
        <f t="shared" si="45"/>
        <v>112.61051406795337</v>
      </c>
      <c r="X74" s="8">
        <f t="shared" si="46"/>
        <v>0.5428968885734554</v>
      </c>
      <c r="Y74" s="8">
        <f t="shared" si="47"/>
        <v>0.23008990505136273</v>
      </c>
      <c r="Z74" s="8">
        <f t="shared" si="48"/>
        <v>0.8557038720955481</v>
      </c>
      <c r="AA74" s="9">
        <f t="shared" si="49"/>
        <v>900.884112543627</v>
      </c>
      <c r="AB74">
        <f t="shared" si="50"/>
        <v>376.2284804542243</v>
      </c>
      <c r="AC74">
        <f t="shared" si="51"/>
        <v>-85.94287988644392</v>
      </c>
      <c r="AD74">
        <f t="shared" si="52"/>
        <v>72.21752427860221</v>
      </c>
      <c r="AE74">
        <f t="shared" si="53"/>
        <v>17.782475721397788</v>
      </c>
      <c r="AF74">
        <f t="shared" si="54"/>
        <v>0.04973729617621339</v>
      </c>
      <c r="AG74">
        <f t="shared" si="55"/>
        <v>17.832213017574002</v>
      </c>
      <c r="AH74">
        <f t="shared" si="56"/>
        <v>73.96799131585266</v>
      </c>
    </row>
    <row r="75" spans="4:34" ht="15">
      <c r="D75" s="2">
        <f t="shared" si="29"/>
        <v>40350</v>
      </c>
      <c r="E75" s="8">
        <f t="shared" si="57"/>
        <v>0.30833333333333346</v>
      </c>
      <c r="F75" s="3">
        <f t="shared" si="30"/>
        <v>2455369.058333333</v>
      </c>
      <c r="G75" s="4">
        <f t="shared" si="31"/>
        <v>0.10469701117955144</v>
      </c>
      <c r="I75">
        <f t="shared" si="32"/>
        <v>89.63946468748418</v>
      </c>
      <c r="J75">
        <f t="shared" si="33"/>
        <v>4126.522078980587</v>
      </c>
      <c r="K75">
        <f t="shared" si="34"/>
        <v>0.016704231462923536</v>
      </c>
      <c r="L75">
        <f t="shared" si="35"/>
        <v>0.43724926936093217</v>
      </c>
      <c r="M75">
        <f t="shared" si="36"/>
        <v>90.07671395684511</v>
      </c>
      <c r="N75">
        <f t="shared" si="37"/>
        <v>4126.959328249948</v>
      </c>
      <c r="O75">
        <f t="shared" si="38"/>
        <v>1.0162600243748863</v>
      </c>
      <c r="P75">
        <f t="shared" si="39"/>
        <v>90.07568989679919</v>
      </c>
      <c r="Q75">
        <f t="shared" si="40"/>
        <v>23.437929612509727</v>
      </c>
      <c r="R75">
        <f t="shared" si="41"/>
        <v>23.43848551859743</v>
      </c>
      <c r="S75">
        <f>DEGREES(ATAN2(COS(RADIANS(P75)),COS(RADIANS(R75))*SIN(RADIANS(P75))))</f>
        <v>90.08249690132162</v>
      </c>
      <c r="T75">
        <f t="shared" si="42"/>
        <v>23.43846384412059</v>
      </c>
      <c r="U75">
        <f t="shared" si="43"/>
        <v>0.04303148704558237</v>
      </c>
      <c r="V75">
        <f t="shared" si="44"/>
        <v>-1.7724249410197026</v>
      </c>
      <c r="W75">
        <f t="shared" si="45"/>
        <v>112.6105116400657</v>
      </c>
      <c r="X75" s="8">
        <f t="shared" si="46"/>
        <v>0.5428975173201525</v>
      </c>
      <c r="Y75" s="8">
        <f t="shared" si="47"/>
        <v>0.2300905405421922</v>
      </c>
      <c r="Z75" s="8">
        <f t="shared" si="48"/>
        <v>0.8557044940981127</v>
      </c>
      <c r="AA75" s="9">
        <f t="shared" si="49"/>
        <v>900.8840931205256</v>
      </c>
      <c r="AB75">
        <f t="shared" si="50"/>
        <v>382.22757505898045</v>
      </c>
      <c r="AC75">
        <f t="shared" si="51"/>
        <v>-84.44310623525489</v>
      </c>
      <c r="AD75">
        <f t="shared" si="52"/>
        <v>71.11097087646318</v>
      </c>
      <c r="AE75">
        <f t="shared" si="53"/>
        <v>18.889029123536815</v>
      </c>
      <c r="AF75">
        <f t="shared" si="54"/>
        <v>0.046687001993588634</v>
      </c>
      <c r="AG75">
        <f t="shared" si="55"/>
        <v>18.935716125530405</v>
      </c>
      <c r="AH75">
        <f t="shared" si="56"/>
        <v>74.82965894131087</v>
      </c>
    </row>
    <row r="76" spans="4:34" ht="15">
      <c r="D76" s="2">
        <f t="shared" si="29"/>
        <v>40350</v>
      </c>
      <c r="E76" s="8">
        <f t="shared" si="57"/>
        <v>0.3125000000000001</v>
      </c>
      <c r="F76" s="3">
        <f t="shared" si="30"/>
        <v>2455369.0625</v>
      </c>
      <c r="G76" s="4">
        <f t="shared" si="31"/>
        <v>0.10469712525667352</v>
      </c>
      <c r="I76">
        <f t="shared" si="32"/>
        <v>89.64357155170592</v>
      </c>
      <c r="J76">
        <f t="shared" si="33"/>
        <v>4126.526185648638</v>
      </c>
      <c r="K76">
        <f t="shared" si="34"/>
        <v>0.01670423145812505</v>
      </c>
      <c r="L76">
        <f t="shared" si="35"/>
        <v>0.4371183597552119</v>
      </c>
      <c r="M76">
        <f t="shared" si="36"/>
        <v>90.08068991146114</v>
      </c>
      <c r="N76">
        <f t="shared" si="37"/>
        <v>4126.963304008393</v>
      </c>
      <c r="O76">
        <f t="shared" si="38"/>
        <v>1.0162602945236985</v>
      </c>
      <c r="P76">
        <f t="shared" si="39"/>
        <v>90.07966585541234</v>
      </c>
      <c r="Q76">
        <f t="shared" si="40"/>
        <v>23.43792961102625</v>
      </c>
      <c r="R76">
        <f t="shared" si="41"/>
        <v>23.438485507490867</v>
      </c>
      <c r="S76">
        <f>DEGREES(ATAN2(COS(RADIANS(P76)),COS(RADIANS(R76))*SIN(RADIANS(P76))))</f>
        <v>90.08683042800368</v>
      </c>
      <c r="T76">
        <f t="shared" si="42"/>
        <v>23.4384614961046</v>
      </c>
      <c r="U76">
        <f t="shared" si="43"/>
        <v>0.04303148700364051</v>
      </c>
      <c r="V76">
        <f t="shared" si="44"/>
        <v>-1.7733303268176333</v>
      </c>
      <c r="W76">
        <f t="shared" si="45"/>
        <v>112.6105090818561</v>
      </c>
      <c r="X76" s="8">
        <f t="shared" si="46"/>
        <v>0.54289814606029</v>
      </c>
      <c r="Y76" s="8">
        <f t="shared" si="47"/>
        <v>0.2300911763884675</v>
      </c>
      <c r="Z76" s="8">
        <f t="shared" si="48"/>
        <v>0.8557051157321125</v>
      </c>
      <c r="AA76" s="9">
        <f t="shared" si="49"/>
        <v>900.8840726548488</v>
      </c>
      <c r="AB76">
        <f t="shared" si="50"/>
        <v>388.2266696731825</v>
      </c>
      <c r="AC76">
        <f t="shared" si="51"/>
        <v>-82.94333258170437</v>
      </c>
      <c r="AD76">
        <f t="shared" si="52"/>
        <v>69.99989841342415</v>
      </c>
      <c r="AE76">
        <f t="shared" si="53"/>
        <v>20.000101586575852</v>
      </c>
      <c r="AF76">
        <f t="shared" si="54"/>
        <v>0.04394146283578595</v>
      </c>
      <c r="AG76">
        <f t="shared" si="55"/>
        <v>20.044043049411638</v>
      </c>
      <c r="AH76">
        <f t="shared" si="56"/>
        <v>75.69053103117699</v>
      </c>
    </row>
    <row r="77" spans="4:34" ht="15">
      <c r="D77" s="2">
        <f t="shared" si="29"/>
        <v>40350</v>
      </c>
      <c r="E77" s="8">
        <f t="shared" si="57"/>
        <v>0.31666666666666676</v>
      </c>
      <c r="F77" s="3">
        <f t="shared" si="30"/>
        <v>2455369.066666667</v>
      </c>
      <c r="G77" s="4">
        <f t="shared" si="31"/>
        <v>0.10469723933379559</v>
      </c>
      <c r="I77">
        <f t="shared" si="32"/>
        <v>89.64767841592766</v>
      </c>
      <c r="J77">
        <f t="shared" si="33"/>
        <v>4126.530292316689</v>
      </c>
      <c r="K77">
        <f t="shared" si="34"/>
        <v>0.016704231453326564</v>
      </c>
      <c r="L77">
        <f t="shared" si="35"/>
        <v>0.436987448035798</v>
      </c>
      <c r="M77">
        <f t="shared" si="36"/>
        <v>90.08466586396345</v>
      </c>
      <c r="N77">
        <f t="shared" si="37"/>
        <v>4126.967279764725</v>
      </c>
      <c r="O77">
        <f t="shared" si="38"/>
        <v>1.0162605645915617</v>
      </c>
      <c r="P77">
        <f t="shared" si="39"/>
        <v>90.08364181191173</v>
      </c>
      <c r="Q77">
        <f t="shared" si="40"/>
        <v>23.43792960954277</v>
      </c>
      <c r="R77">
        <f t="shared" si="41"/>
        <v>23.438485496384295</v>
      </c>
      <c r="S77">
        <f>DEGREES(ATAN2(COS(RADIANS(P77)),COS(RADIANS(R77))*SIN(RADIANS(P77))))</f>
        <v>90.09116395222395</v>
      </c>
      <c r="T77">
        <f t="shared" si="42"/>
        <v>23.438459028474874</v>
      </c>
      <c r="U77">
        <f t="shared" si="43"/>
        <v>0.04303148696169863</v>
      </c>
      <c r="V77">
        <f t="shared" si="44"/>
        <v>-1.7742357030402311</v>
      </c>
      <c r="W77">
        <f t="shared" si="45"/>
        <v>112.61050639332515</v>
      </c>
      <c r="X77" s="8">
        <f t="shared" si="46"/>
        <v>0.5428987747937779</v>
      </c>
      <c r="Y77" s="8">
        <f t="shared" si="47"/>
        <v>0.23009181259009692</v>
      </c>
      <c r="Z77" s="8">
        <f t="shared" si="48"/>
        <v>0.8557057369974589</v>
      </c>
      <c r="AA77" s="9">
        <f t="shared" si="49"/>
        <v>900.8840511466012</v>
      </c>
      <c r="AB77">
        <f t="shared" si="50"/>
        <v>394.2257642969599</v>
      </c>
      <c r="AC77">
        <f t="shared" si="51"/>
        <v>-81.44355892576003</v>
      </c>
      <c r="AD77">
        <f t="shared" si="52"/>
        <v>68.88456023332013</v>
      </c>
      <c r="AE77">
        <f t="shared" si="53"/>
        <v>21.11543976667987</v>
      </c>
      <c r="AF77">
        <f t="shared" si="54"/>
        <v>0.04145653009755128</v>
      </c>
      <c r="AG77">
        <f t="shared" si="55"/>
        <v>21.156896296777422</v>
      </c>
      <c r="AH77">
        <f t="shared" si="56"/>
        <v>76.55124349456946</v>
      </c>
    </row>
    <row r="78" spans="4:34" ht="15">
      <c r="D78" s="2">
        <f t="shared" si="29"/>
        <v>40350</v>
      </c>
      <c r="E78" s="8">
        <f t="shared" si="57"/>
        <v>0.3208333333333334</v>
      </c>
      <c r="F78" s="3">
        <f t="shared" si="30"/>
        <v>2455369.0708333333</v>
      </c>
      <c r="G78" s="4">
        <f t="shared" si="31"/>
        <v>0.10469735341090493</v>
      </c>
      <c r="I78">
        <f t="shared" si="32"/>
        <v>89.65178527969147</v>
      </c>
      <c r="J78">
        <f t="shared" si="33"/>
        <v>4126.534398984282</v>
      </c>
      <c r="K78">
        <f t="shared" si="34"/>
        <v>0.01670423144852808</v>
      </c>
      <c r="L78">
        <f t="shared" si="35"/>
        <v>0.43685653421796483</v>
      </c>
      <c r="M78">
        <f t="shared" si="36"/>
        <v>90.08864181390943</v>
      </c>
      <c r="N78">
        <f t="shared" si="37"/>
        <v>4126.971255518501</v>
      </c>
      <c r="O78">
        <f t="shared" si="38"/>
        <v>1.0162608345784443</v>
      </c>
      <c r="P78">
        <f t="shared" si="39"/>
        <v>90.0876177658547</v>
      </c>
      <c r="Q78">
        <f t="shared" si="40"/>
        <v>23.43792960805929</v>
      </c>
      <c r="R78">
        <f t="shared" si="41"/>
        <v>23.438485485277713</v>
      </c>
      <c r="S78">
        <f>DEGREES(ATAN2(COS(RADIANS(P78)),COS(RADIANS(R78))*SIN(RADIANS(P78))))</f>
        <v>90.09549747349214</v>
      </c>
      <c r="T78">
        <f t="shared" si="42"/>
        <v>23.438456441231892</v>
      </c>
      <c r="U78">
        <f t="shared" si="43"/>
        <v>0.0430314869197567</v>
      </c>
      <c r="V78">
        <f t="shared" si="44"/>
        <v>-1.7751410695582575</v>
      </c>
      <c r="W78">
        <f t="shared" si="45"/>
        <v>112.61050357447336</v>
      </c>
      <c r="X78" s="8">
        <f t="shared" si="46"/>
        <v>0.5428994035205266</v>
      </c>
      <c r="Y78" s="8">
        <f t="shared" si="47"/>
        <v>0.23009244914698945</v>
      </c>
      <c r="Z78" s="8">
        <f t="shared" si="48"/>
        <v>0.8557063578940637</v>
      </c>
      <c r="AA78" s="9">
        <f t="shared" si="49"/>
        <v>900.8840285957868</v>
      </c>
      <c r="AB78">
        <f t="shared" si="50"/>
        <v>400.2248589304419</v>
      </c>
      <c r="AC78">
        <f t="shared" si="51"/>
        <v>-79.94378526738953</v>
      </c>
      <c r="AD78">
        <f t="shared" si="52"/>
        <v>67.76520730508472</v>
      </c>
      <c r="AE78">
        <f t="shared" si="53"/>
        <v>22.234792694915285</v>
      </c>
      <c r="AF78">
        <f t="shared" si="54"/>
        <v>0.03919607111119106</v>
      </c>
      <c r="AG78">
        <f t="shared" si="55"/>
        <v>22.273988766026477</v>
      </c>
      <c r="AH78">
        <f t="shared" si="56"/>
        <v>77.41245312925923</v>
      </c>
    </row>
    <row r="79" spans="4:34" ht="15">
      <c r="D79" s="2">
        <f t="shared" si="29"/>
        <v>40350</v>
      </c>
      <c r="E79" s="8">
        <f t="shared" si="57"/>
        <v>0.32500000000000007</v>
      </c>
      <c r="F79" s="3">
        <f t="shared" si="30"/>
        <v>2455369.075</v>
      </c>
      <c r="G79" s="4">
        <f t="shared" si="31"/>
        <v>0.104697467488027</v>
      </c>
      <c r="I79">
        <f t="shared" si="32"/>
        <v>89.6558921439132</v>
      </c>
      <c r="J79">
        <f t="shared" si="33"/>
        <v>4126.538505652332</v>
      </c>
      <c r="K79">
        <f t="shared" si="34"/>
        <v>0.01670423144372959</v>
      </c>
      <c r="L79">
        <f t="shared" si="35"/>
        <v>0.436725618273173</v>
      </c>
      <c r="M79">
        <f t="shared" si="36"/>
        <v>90.09261776218638</v>
      </c>
      <c r="N79">
        <f t="shared" si="37"/>
        <v>4126.975231270605</v>
      </c>
      <c r="O79">
        <f t="shared" si="38"/>
        <v>1.016261104484405</v>
      </c>
      <c r="P79">
        <f t="shared" si="39"/>
        <v>90.09159371812858</v>
      </c>
      <c r="Q79">
        <f t="shared" si="40"/>
        <v>23.43792960657581</v>
      </c>
      <c r="R79">
        <f t="shared" si="41"/>
        <v>23.438485474171127</v>
      </c>
      <c r="S79">
        <f>DEGREES(ATAN2(COS(RADIANS(P79)),COS(RADIANS(R79))*SIN(RADIANS(P79))))</f>
        <v>90.09983099276756</v>
      </c>
      <c r="T79">
        <f t="shared" si="42"/>
        <v>23.4384537343753</v>
      </c>
      <c r="U79">
        <f t="shared" si="43"/>
        <v>0.04303148687781476</v>
      </c>
      <c r="V79">
        <f t="shared" si="44"/>
        <v>-1.7760464265452394</v>
      </c>
      <c r="W79">
        <f t="shared" si="45"/>
        <v>112.6105006253004</v>
      </c>
      <c r="X79" s="8">
        <f t="shared" si="46"/>
        <v>0.5429000322406564</v>
      </c>
      <c r="Y79" s="8">
        <f t="shared" si="47"/>
        <v>0.23009308605926643</v>
      </c>
      <c r="Z79" s="8">
        <f t="shared" si="48"/>
        <v>0.8557069784220463</v>
      </c>
      <c r="AA79" s="9">
        <f t="shared" si="49"/>
        <v>900.8840050024032</v>
      </c>
      <c r="AB79">
        <f t="shared" si="50"/>
        <v>406.2239535734549</v>
      </c>
      <c r="AC79">
        <f t="shared" si="51"/>
        <v>-78.44401160663628</v>
      </c>
      <c r="AD79">
        <f t="shared" si="52"/>
        <v>66.64208883017719</v>
      </c>
      <c r="AE79">
        <f t="shared" si="53"/>
        <v>23.357911169822813</v>
      </c>
      <c r="AF79">
        <f t="shared" si="54"/>
        <v>0.0371302493998421</v>
      </c>
      <c r="AG79">
        <f t="shared" si="55"/>
        <v>23.395041419222654</v>
      </c>
      <c r="AH79">
        <f t="shared" si="56"/>
        <v>78.27483991393763</v>
      </c>
    </row>
    <row r="80" spans="4:34" ht="15">
      <c r="D80" s="2">
        <f t="shared" si="29"/>
        <v>40350</v>
      </c>
      <c r="E80" s="8">
        <f t="shared" si="57"/>
        <v>0.3291666666666667</v>
      </c>
      <c r="F80" s="3">
        <f t="shared" si="30"/>
        <v>2455369.0791666666</v>
      </c>
      <c r="G80" s="4">
        <f t="shared" si="31"/>
        <v>0.10469758156513634</v>
      </c>
      <c r="I80">
        <f t="shared" si="32"/>
        <v>89.6599990076761</v>
      </c>
      <c r="J80">
        <f t="shared" si="33"/>
        <v>4126.542612319925</v>
      </c>
      <c r="K80">
        <f t="shared" si="34"/>
        <v>0.016704231438931107</v>
      </c>
      <c r="L80">
        <f t="shared" si="35"/>
        <v>0.43659470023118074</v>
      </c>
      <c r="M80">
        <f t="shared" si="36"/>
        <v>90.09659370790729</v>
      </c>
      <c r="N80">
        <f t="shared" si="37"/>
        <v>4126.9792070201565</v>
      </c>
      <c r="O80">
        <f t="shared" si="38"/>
        <v>1.0162613743093831</v>
      </c>
      <c r="P80">
        <f t="shared" si="39"/>
        <v>90.09556966784633</v>
      </c>
      <c r="Q80">
        <f t="shared" si="40"/>
        <v>23.43792960509233</v>
      </c>
      <c r="R80">
        <f t="shared" si="41"/>
        <v>23.438485463064527</v>
      </c>
      <c r="S80">
        <f>DEGREES(ATAN2(COS(RADIANS(P80)),COS(RADIANS(R80))*SIN(RADIANS(P80))))</f>
        <v>90.10416450907553</v>
      </c>
      <c r="T80">
        <f t="shared" si="42"/>
        <v>23.438450907905903</v>
      </c>
      <c r="U80">
        <f t="shared" si="43"/>
        <v>0.04303148683587275</v>
      </c>
      <c r="V80">
        <f t="shared" si="44"/>
        <v>-1.7769517737701812</v>
      </c>
      <c r="W80">
        <f t="shared" si="45"/>
        <v>112.61049754580718</v>
      </c>
      <c r="X80" s="8">
        <f t="shared" si="46"/>
        <v>0.542900660954007</v>
      </c>
      <c r="Y80" s="8">
        <f t="shared" si="47"/>
        <v>0.23009372332676487</v>
      </c>
      <c r="Z80" s="8">
        <f t="shared" si="48"/>
        <v>0.8557075985812492</v>
      </c>
      <c r="AA80" s="9">
        <f t="shared" si="49"/>
        <v>900.8839803664574</v>
      </c>
      <c r="AB80">
        <f t="shared" si="50"/>
        <v>412.2230482262299</v>
      </c>
      <c r="AC80">
        <f t="shared" si="51"/>
        <v>-76.94423794344253</v>
      </c>
      <c r="AD80">
        <f t="shared" si="52"/>
        <v>65.51545288029408</v>
      </c>
      <c r="AE80">
        <f t="shared" si="53"/>
        <v>24.484547119705923</v>
      </c>
      <c r="AF80">
        <f t="shared" si="54"/>
        <v>0.03523422470005283</v>
      </c>
      <c r="AG80">
        <f t="shared" si="55"/>
        <v>24.519781344405974</v>
      </c>
      <c r="AH80">
        <f t="shared" si="56"/>
        <v>79.13910953751986</v>
      </c>
    </row>
    <row r="81" spans="4:34" ht="15">
      <c r="D81" s="2">
        <f t="shared" si="29"/>
        <v>40350</v>
      </c>
      <c r="E81" s="8">
        <f t="shared" si="57"/>
        <v>0.33333333333333337</v>
      </c>
      <c r="F81" s="3">
        <f t="shared" si="30"/>
        <v>2455369.0833333335</v>
      </c>
      <c r="G81" s="4">
        <f t="shared" si="31"/>
        <v>0.10469769564225842</v>
      </c>
      <c r="I81">
        <f t="shared" si="32"/>
        <v>89.66410587189876</v>
      </c>
      <c r="J81">
        <f t="shared" si="33"/>
        <v>4126.5467189879755</v>
      </c>
      <c r="K81">
        <f t="shared" si="34"/>
        <v>0.01670423143413262</v>
      </c>
      <c r="L81">
        <f t="shared" si="35"/>
        <v>0.4364637800634737</v>
      </c>
      <c r="M81">
        <f t="shared" si="36"/>
        <v>90.10056965196223</v>
      </c>
      <c r="N81">
        <f t="shared" si="37"/>
        <v>4126.983182768039</v>
      </c>
      <c r="O81">
        <f t="shared" si="38"/>
        <v>1.016261644053437</v>
      </c>
      <c r="P81">
        <f t="shared" si="39"/>
        <v>90.09954561589807</v>
      </c>
      <c r="Q81">
        <f t="shared" si="40"/>
        <v>23.43792960360885</v>
      </c>
      <c r="R81">
        <f t="shared" si="41"/>
        <v>23.438485451957924</v>
      </c>
      <c r="S81">
        <f>DEGREES(ATAN2(COS(RADIANS(P81)),COS(RADIANS(R81))*SIN(RADIANS(P81))))</f>
        <v>90.10849802337837</v>
      </c>
      <c r="T81">
        <f t="shared" si="42"/>
        <v>23.4384479618233</v>
      </c>
      <c r="U81">
        <f t="shared" si="43"/>
        <v>0.04303148679393075</v>
      </c>
      <c r="V81">
        <f t="shared" si="44"/>
        <v>-1.777857111407692</v>
      </c>
      <c r="W81">
        <f t="shared" si="45"/>
        <v>112.61049433599325</v>
      </c>
      <c r="X81" s="8">
        <f t="shared" si="46"/>
        <v>0.5429012896606997</v>
      </c>
      <c r="Y81" s="8">
        <f t="shared" si="47"/>
        <v>0.23009436094960733</v>
      </c>
      <c r="Z81" s="8">
        <f t="shared" si="48"/>
        <v>0.8557082183717921</v>
      </c>
      <c r="AA81" s="9">
        <f t="shared" si="49"/>
        <v>900.883954687946</v>
      </c>
      <c r="AB81">
        <f t="shared" si="50"/>
        <v>418.2221428885924</v>
      </c>
      <c r="AC81">
        <f t="shared" si="51"/>
        <v>-75.4444642778519</v>
      </c>
      <c r="AD81">
        <f t="shared" si="52"/>
        <v>64.38554707039101</v>
      </c>
      <c r="AE81">
        <f t="shared" si="53"/>
        <v>25.614452929608987</v>
      </c>
      <c r="AF81">
        <f t="shared" si="54"/>
        <v>0.03348715924684897</v>
      </c>
      <c r="AG81">
        <f t="shared" si="55"/>
        <v>25.647940088855837</v>
      </c>
      <c r="AH81">
        <f t="shared" si="56"/>
        <v>80.0059961893104</v>
      </c>
    </row>
    <row r="82" spans="4:34" ht="15">
      <c r="D82" s="2">
        <f t="shared" si="29"/>
        <v>40350</v>
      </c>
      <c r="E82" s="8">
        <f t="shared" si="57"/>
        <v>0.3375</v>
      </c>
      <c r="F82" s="3">
        <f t="shared" si="30"/>
        <v>2455369.0875</v>
      </c>
      <c r="G82" s="4">
        <f t="shared" si="31"/>
        <v>0.10469780971936775</v>
      </c>
      <c r="I82">
        <f t="shared" si="32"/>
        <v>89.66821273566165</v>
      </c>
      <c r="J82">
        <f t="shared" si="33"/>
        <v>4126.550825655568</v>
      </c>
      <c r="K82">
        <f t="shared" si="34"/>
        <v>0.016704231429334134</v>
      </c>
      <c r="L82">
        <f t="shared" si="35"/>
        <v>0.436332857799863</v>
      </c>
      <c r="M82">
        <f t="shared" si="36"/>
        <v>90.10454559346152</v>
      </c>
      <c r="N82">
        <f t="shared" si="37"/>
        <v>4126.987158513368</v>
      </c>
      <c r="O82">
        <f t="shared" si="38"/>
        <v>1.0162619137165054</v>
      </c>
      <c r="P82">
        <f t="shared" si="39"/>
        <v>90.10352156139407</v>
      </c>
      <c r="Q82">
        <f t="shared" si="40"/>
        <v>23.43792960212537</v>
      </c>
      <c r="R82">
        <f t="shared" si="41"/>
        <v>23.438485440851306</v>
      </c>
      <c r="S82">
        <f>DEGREES(ATAN2(COS(RADIANS(P82)),COS(RADIANS(R82))*SIN(RADIANS(P82))))</f>
        <v>90.11283153469851</v>
      </c>
      <c r="T82">
        <f t="shared" si="42"/>
        <v>23.438444896128335</v>
      </c>
      <c r="U82">
        <f t="shared" si="43"/>
        <v>0.043031486751988694</v>
      </c>
      <c r="V82">
        <f t="shared" si="44"/>
        <v>-1.7787624392260237</v>
      </c>
      <c r="W82">
        <f t="shared" si="45"/>
        <v>112.61049099585956</v>
      </c>
      <c r="X82" s="8">
        <f t="shared" si="46"/>
        <v>0.5429019183605737</v>
      </c>
      <c r="Y82" s="8">
        <f t="shared" si="47"/>
        <v>0.2300949989276304</v>
      </c>
      <c r="Z82" s="8">
        <f t="shared" si="48"/>
        <v>0.8557088377935169</v>
      </c>
      <c r="AA82" s="9">
        <f t="shared" si="49"/>
        <v>900.8839279668765</v>
      </c>
      <c r="AB82">
        <f t="shared" si="50"/>
        <v>424.22123756077406</v>
      </c>
      <c r="AC82">
        <f t="shared" si="51"/>
        <v>-73.94469060980649</v>
      </c>
      <c r="AD82">
        <f t="shared" si="52"/>
        <v>63.252619271652684</v>
      </c>
      <c r="AE82">
        <f t="shared" si="53"/>
        <v>26.747380728347316</v>
      </c>
      <c r="AF82">
        <f t="shared" si="54"/>
        <v>0.03187145016887232</v>
      </c>
      <c r="AG82">
        <f t="shared" si="55"/>
        <v>26.779252178516188</v>
      </c>
      <c r="AH82">
        <f t="shared" si="56"/>
        <v>80.87626563813512</v>
      </c>
    </row>
    <row r="83" spans="4:34" ht="15">
      <c r="D83" s="2">
        <f t="shared" si="29"/>
        <v>40350</v>
      </c>
      <c r="E83" s="8">
        <f t="shared" si="57"/>
        <v>0.3416666666666667</v>
      </c>
      <c r="F83" s="3">
        <f t="shared" si="30"/>
        <v>2455369.091666667</v>
      </c>
      <c r="G83" s="4">
        <f t="shared" si="31"/>
        <v>0.10469792379648983</v>
      </c>
      <c r="I83">
        <f t="shared" si="32"/>
        <v>89.6723195998843</v>
      </c>
      <c r="J83">
        <f t="shared" si="33"/>
        <v>4126.554932323619</v>
      </c>
      <c r="K83">
        <f t="shared" si="34"/>
        <v>0.016704231424535646</v>
      </c>
      <c r="L83">
        <f t="shared" si="35"/>
        <v>0.4362019334117814</v>
      </c>
      <c r="M83">
        <f t="shared" si="36"/>
        <v>90.10852153329608</v>
      </c>
      <c r="N83">
        <f t="shared" si="37"/>
        <v>4126.991134257031</v>
      </c>
      <c r="O83">
        <f t="shared" si="38"/>
        <v>1.0162621832986476</v>
      </c>
      <c r="P83">
        <f t="shared" si="39"/>
        <v>90.10749750522528</v>
      </c>
      <c r="Q83">
        <f t="shared" si="40"/>
        <v>23.43792960064189</v>
      </c>
      <c r="R83">
        <f t="shared" si="41"/>
        <v>23.438485429744684</v>
      </c>
      <c r="S83">
        <f>DEGREES(ATAN2(COS(RADIANS(P83)),COS(RADIANS(R83))*SIN(RADIANS(P83))))</f>
        <v>90.11716504399918</v>
      </c>
      <c r="T83">
        <f t="shared" si="42"/>
        <v>23.438441710820552</v>
      </c>
      <c r="U83">
        <f t="shared" si="43"/>
        <v>0.04303148671004661</v>
      </c>
      <c r="V83">
        <f t="shared" si="44"/>
        <v>-1.7796677573998845</v>
      </c>
      <c r="W83">
        <f t="shared" si="45"/>
        <v>112.61048752540567</v>
      </c>
      <c r="X83" s="8">
        <f t="shared" si="46"/>
        <v>0.54290254705375</v>
      </c>
      <c r="Y83" s="8">
        <f t="shared" si="47"/>
        <v>0.23009563726095644</v>
      </c>
      <c r="Z83" s="8">
        <f t="shared" si="48"/>
        <v>0.8557094568465435</v>
      </c>
      <c r="AA83" s="9">
        <f t="shared" si="49"/>
        <v>900.8839002032454</v>
      </c>
      <c r="AB83">
        <f t="shared" si="50"/>
        <v>430.22033224260014</v>
      </c>
      <c r="AC83">
        <f t="shared" si="51"/>
        <v>-72.44491693934997</v>
      </c>
      <c r="AD83">
        <f t="shared" si="52"/>
        <v>62.116918371032014</v>
      </c>
      <c r="AE83">
        <f t="shared" si="53"/>
        <v>27.883081628967986</v>
      </c>
      <c r="AF83">
        <f t="shared" si="54"/>
        <v>0.030372130705514724</v>
      </c>
      <c r="AG83">
        <f t="shared" si="55"/>
        <v>27.9134537596735</v>
      </c>
      <c r="AH83">
        <f t="shared" si="56"/>
        <v>81.75071863155904</v>
      </c>
    </row>
    <row r="84" spans="4:34" ht="15">
      <c r="D84" s="2">
        <f t="shared" si="29"/>
        <v>40350</v>
      </c>
      <c r="E84" s="8">
        <f t="shared" si="57"/>
        <v>0.3458333333333333</v>
      </c>
      <c r="F84" s="3">
        <f t="shared" si="30"/>
        <v>2455369.095833333</v>
      </c>
      <c r="G84" s="4">
        <f t="shared" si="31"/>
        <v>0.10469803787359916</v>
      </c>
      <c r="I84">
        <f t="shared" si="32"/>
        <v>89.67642646364675</v>
      </c>
      <c r="J84">
        <f t="shared" si="33"/>
        <v>4126.55903899121</v>
      </c>
      <c r="K84">
        <f t="shared" si="34"/>
        <v>0.01670423141973716</v>
      </c>
      <c r="L84">
        <f t="shared" si="35"/>
        <v>0.43607100692914474</v>
      </c>
      <c r="M84">
        <f t="shared" si="36"/>
        <v>90.11249747057589</v>
      </c>
      <c r="N84">
        <f t="shared" si="37"/>
        <v>4126.99510999814</v>
      </c>
      <c r="O84">
        <f t="shared" si="38"/>
        <v>1.0162624527998012</v>
      </c>
      <c r="P84">
        <f t="shared" si="39"/>
        <v>90.11147344650166</v>
      </c>
      <c r="Q84">
        <f t="shared" si="40"/>
        <v>23.43792959915841</v>
      </c>
      <c r="R84">
        <f t="shared" si="41"/>
        <v>23.438485418638052</v>
      </c>
      <c r="S84">
        <f>DEGREES(ATAN2(COS(RADIANS(P84)),COS(RADIANS(R84))*SIN(RADIANS(P84))))</f>
        <v>90.12149855030243</v>
      </c>
      <c r="T84">
        <f t="shared" si="42"/>
        <v>23.438438405900875</v>
      </c>
      <c r="U84">
        <f t="shared" si="43"/>
        <v>0.04303148666810449</v>
      </c>
      <c r="V84">
        <f t="shared" si="44"/>
        <v>-1.7805730656978187</v>
      </c>
      <c r="W84">
        <f t="shared" si="45"/>
        <v>112.6104839246326</v>
      </c>
      <c r="X84" s="8">
        <f t="shared" si="46"/>
        <v>0.542903175740068</v>
      </c>
      <c r="Y84" s="8">
        <f t="shared" si="47"/>
        <v>0.23009627594942184</v>
      </c>
      <c r="Z84" s="8">
        <f t="shared" si="48"/>
        <v>0.8557100755307141</v>
      </c>
      <c r="AA84" s="9">
        <f t="shared" si="49"/>
        <v>900.8838713970608</v>
      </c>
      <c r="AB84">
        <f t="shared" si="50"/>
        <v>436.2194269343022</v>
      </c>
      <c r="AC84">
        <f t="shared" si="51"/>
        <v>-70.94514326642445</v>
      </c>
      <c r="AD84">
        <f t="shared" si="52"/>
        <v>60.97869508363153</v>
      </c>
      <c r="AE84">
        <f t="shared" si="53"/>
        <v>29.02130491636847</v>
      </c>
      <c r="AF84">
        <f t="shared" si="54"/>
        <v>0.02897639881598317</v>
      </c>
      <c r="AG84">
        <f t="shared" si="55"/>
        <v>29.050281315184456</v>
      </c>
      <c r="AH84">
        <f t="shared" si="56"/>
        <v>82.63019465165684</v>
      </c>
    </row>
    <row r="85" spans="4:34" ht="15">
      <c r="D85" s="2">
        <f t="shared" si="29"/>
        <v>40350</v>
      </c>
      <c r="E85" s="8">
        <f t="shared" si="57"/>
        <v>0.35</v>
      </c>
      <c r="F85" s="3">
        <f t="shared" si="30"/>
        <v>2455369.1</v>
      </c>
      <c r="G85" s="4">
        <f t="shared" si="31"/>
        <v>0.10469815195072124</v>
      </c>
      <c r="I85">
        <f t="shared" si="32"/>
        <v>89.68053332786894</v>
      </c>
      <c r="J85">
        <f t="shared" si="33"/>
        <v>4126.563145659262</v>
      </c>
      <c r="K85">
        <f t="shared" si="34"/>
        <v>0.016704231414938674</v>
      </c>
      <c r="L85">
        <f t="shared" si="35"/>
        <v>0.43594007832325515</v>
      </c>
      <c r="M85">
        <f t="shared" si="36"/>
        <v>90.1164734061922</v>
      </c>
      <c r="N85">
        <f t="shared" si="37"/>
        <v>4126.999085737585</v>
      </c>
      <c r="O85">
        <f t="shared" si="38"/>
        <v>1.016262722220026</v>
      </c>
      <c r="P85">
        <f t="shared" si="39"/>
        <v>90.11544938611449</v>
      </c>
      <c r="Q85">
        <f t="shared" si="40"/>
        <v>23.43792959767493</v>
      </c>
      <c r="R85">
        <f t="shared" si="41"/>
        <v>23.438485407531417</v>
      </c>
      <c r="S85">
        <f>DEGREES(ATAN2(COS(RADIANS(P85)),COS(RADIANS(R85))*SIN(RADIANS(P85))))</f>
        <v>90.12583205457187</v>
      </c>
      <c r="T85">
        <f t="shared" si="42"/>
        <v>23.43843498136879</v>
      </c>
      <c r="U85">
        <f t="shared" si="43"/>
        <v>0.04303148662616236</v>
      </c>
      <c r="V85">
        <f t="shared" si="44"/>
        <v>-1.7814783642941292</v>
      </c>
      <c r="W85">
        <f t="shared" si="45"/>
        <v>112.61048019353984</v>
      </c>
      <c r="X85" s="8">
        <f t="shared" si="46"/>
        <v>0.5429038044196487</v>
      </c>
      <c r="Y85" s="8">
        <f t="shared" si="47"/>
        <v>0.2300969149931491</v>
      </c>
      <c r="Z85" s="8">
        <f t="shared" si="48"/>
        <v>0.8557106938461483</v>
      </c>
      <c r="AA85" s="9">
        <f t="shared" si="49"/>
        <v>900.8838415483187</v>
      </c>
      <c r="AB85">
        <f t="shared" si="50"/>
        <v>442.2185216357058</v>
      </c>
      <c r="AC85">
        <f t="shared" si="51"/>
        <v>-69.44536959107354</v>
      </c>
      <c r="AD85">
        <f t="shared" si="52"/>
        <v>59.838202826451926</v>
      </c>
      <c r="AE85">
        <f t="shared" si="53"/>
        <v>30.161797173548074</v>
      </c>
      <c r="AF85">
        <f t="shared" si="54"/>
        <v>0.027673242885685335</v>
      </c>
      <c r="AG85">
        <f t="shared" si="55"/>
        <v>30.18947041643376</v>
      </c>
      <c r="AH85">
        <f t="shared" si="56"/>
        <v>83.51557606789305</v>
      </c>
    </row>
    <row r="86" spans="4:34" ht="15">
      <c r="D86" s="2">
        <f t="shared" si="29"/>
        <v>40350</v>
      </c>
      <c r="E86" s="8">
        <f t="shared" si="57"/>
        <v>0.35416666666666663</v>
      </c>
      <c r="F86" s="3">
        <f t="shared" si="30"/>
        <v>2455369.1041666665</v>
      </c>
      <c r="G86" s="4">
        <f t="shared" si="31"/>
        <v>0.10469826602783057</v>
      </c>
      <c r="I86">
        <f t="shared" si="32"/>
        <v>89.6846401916323</v>
      </c>
      <c r="J86">
        <f t="shared" si="33"/>
        <v>4126.567252326853</v>
      </c>
      <c r="K86">
        <f t="shared" si="34"/>
        <v>0.01670423141014019</v>
      </c>
      <c r="L86">
        <f t="shared" si="35"/>
        <v>0.43580914762408146</v>
      </c>
      <c r="M86">
        <f t="shared" si="36"/>
        <v>90.12044933925638</v>
      </c>
      <c r="N86">
        <f t="shared" si="37"/>
        <v>4127.003061474477</v>
      </c>
      <c r="O86">
        <f t="shared" si="38"/>
        <v>1.0162629915592603</v>
      </c>
      <c r="P86">
        <f t="shared" si="39"/>
        <v>90.11942532317511</v>
      </c>
      <c r="Q86">
        <f t="shared" si="40"/>
        <v>23.43792959619145</v>
      </c>
      <c r="R86">
        <f t="shared" si="41"/>
        <v>23.438485396424767</v>
      </c>
      <c r="S86">
        <f>DEGREES(ATAN2(COS(RADIANS(P86)),COS(RADIANS(R86))*SIN(RADIANS(P86))))</f>
        <v>90.13016555583107</v>
      </c>
      <c r="T86">
        <f t="shared" si="42"/>
        <v>23.43843143722526</v>
      </c>
      <c r="U86">
        <f t="shared" si="43"/>
        <v>0.04303148658422018</v>
      </c>
      <c r="V86">
        <f t="shared" si="44"/>
        <v>-1.78238365295808</v>
      </c>
      <c r="W86">
        <f t="shared" si="45"/>
        <v>112.61047633212843</v>
      </c>
      <c r="X86" s="8">
        <f t="shared" si="46"/>
        <v>0.5429044330923319</v>
      </c>
      <c r="Y86" s="8">
        <f t="shared" si="47"/>
        <v>0.2300975543919752</v>
      </c>
      <c r="Z86" s="8">
        <f t="shared" si="48"/>
        <v>0.8557113117926887</v>
      </c>
      <c r="AA86" s="9">
        <f t="shared" si="49"/>
        <v>900.8838106570274</v>
      </c>
      <c r="AB86">
        <f t="shared" si="50"/>
        <v>448.2176163470419</v>
      </c>
      <c r="AC86">
        <f t="shared" si="51"/>
        <v>-67.94559591323953</v>
      </c>
      <c r="AD86">
        <f t="shared" si="52"/>
        <v>58.69569866196053</v>
      </c>
      <c r="AE86">
        <f t="shared" si="53"/>
        <v>31.304301338039473</v>
      </c>
      <c r="AF86">
        <f t="shared" si="54"/>
        <v>0.02645314213948112</v>
      </c>
      <c r="AG86">
        <f t="shared" si="55"/>
        <v>31.330754480178953</v>
      </c>
      <c r="AH86">
        <f t="shared" si="56"/>
        <v>84.40779273426779</v>
      </c>
    </row>
    <row r="87" spans="4:34" ht="15">
      <c r="D87" s="2">
        <f t="shared" si="29"/>
        <v>40350</v>
      </c>
      <c r="E87" s="8">
        <f t="shared" si="57"/>
        <v>0.3583333333333333</v>
      </c>
      <c r="F87" s="3">
        <f t="shared" si="30"/>
        <v>2455369.1083333334</v>
      </c>
      <c r="G87" s="4">
        <f t="shared" si="31"/>
        <v>0.10469838010495265</v>
      </c>
      <c r="I87">
        <f t="shared" si="32"/>
        <v>89.68874705585449</v>
      </c>
      <c r="J87">
        <f t="shared" si="33"/>
        <v>4126.571358994905</v>
      </c>
      <c r="K87">
        <f t="shared" si="34"/>
        <v>0.0167042314053417</v>
      </c>
      <c r="L87">
        <f t="shared" si="35"/>
        <v>0.4356782148029246</v>
      </c>
      <c r="M87">
        <f t="shared" si="36"/>
        <v>90.12442527065741</v>
      </c>
      <c r="N87">
        <f t="shared" si="37"/>
        <v>4127.007037209708</v>
      </c>
      <c r="O87">
        <f t="shared" si="38"/>
        <v>1.016263260817563</v>
      </c>
      <c r="P87">
        <f t="shared" si="39"/>
        <v>90.12340125857251</v>
      </c>
      <c r="Q87">
        <f t="shared" si="40"/>
        <v>23.43792959470797</v>
      </c>
      <c r="R87">
        <f t="shared" si="41"/>
        <v>23.438485385318113</v>
      </c>
      <c r="S87">
        <f>DEGREES(ATAN2(COS(RADIANS(P87)),COS(RADIANS(R87))*SIN(RADIANS(P87))))</f>
        <v>90.13449905504112</v>
      </c>
      <c r="T87">
        <f t="shared" si="42"/>
        <v>23.438427773469716</v>
      </c>
      <c r="U87">
        <f t="shared" si="43"/>
        <v>0.04303148654227797</v>
      </c>
      <c r="V87">
        <f t="shared" si="44"/>
        <v>-1.7832889318631615</v>
      </c>
      <c r="W87">
        <f t="shared" si="45"/>
        <v>112.61047234039782</v>
      </c>
      <c r="X87" s="8">
        <f t="shared" si="46"/>
        <v>0.5429050617582383</v>
      </c>
      <c r="Y87" s="8">
        <f t="shared" si="47"/>
        <v>0.23009819414602212</v>
      </c>
      <c r="Z87" s="8">
        <f t="shared" si="48"/>
        <v>0.8557119293704545</v>
      </c>
      <c r="AA87" s="9">
        <f t="shared" si="49"/>
        <v>900.8837787231826</v>
      </c>
      <c r="AB87">
        <f t="shared" si="50"/>
        <v>454.21671106813676</v>
      </c>
      <c r="AC87">
        <f t="shared" si="51"/>
        <v>-66.44582223296581</v>
      </c>
      <c r="AD87">
        <f t="shared" si="52"/>
        <v>57.55144432252546</v>
      </c>
      <c r="AE87">
        <f t="shared" si="53"/>
        <v>32.44855567747454</v>
      </c>
      <c r="AF87">
        <f t="shared" si="54"/>
        <v>0.025307825049040555</v>
      </c>
      <c r="AG87">
        <f t="shared" si="55"/>
        <v>32.47386350252358</v>
      </c>
      <c r="AH87">
        <f t="shared" si="56"/>
        <v>85.30782708339098</v>
      </c>
    </row>
    <row r="88" spans="4:34" ht="15">
      <c r="D88" s="2">
        <f t="shared" si="29"/>
        <v>40350</v>
      </c>
      <c r="E88" s="8">
        <f t="shared" si="57"/>
        <v>0.36249999999999993</v>
      </c>
      <c r="F88" s="3">
        <f t="shared" si="30"/>
        <v>2455369.1125</v>
      </c>
      <c r="G88" s="4">
        <f t="shared" si="31"/>
        <v>0.10469849418206198</v>
      </c>
      <c r="I88">
        <f t="shared" si="32"/>
        <v>89.69285391961694</v>
      </c>
      <c r="J88">
        <f t="shared" si="33"/>
        <v>4126.575465662498</v>
      </c>
      <c r="K88">
        <f t="shared" si="34"/>
        <v>0.016704231400543217</v>
      </c>
      <c r="L88">
        <f t="shared" si="35"/>
        <v>0.43554727988970265</v>
      </c>
      <c r="M88">
        <f t="shared" si="36"/>
        <v>90.12840119950664</v>
      </c>
      <c r="N88">
        <f t="shared" si="37"/>
        <v>4127.011012942387</v>
      </c>
      <c r="O88">
        <f t="shared" si="38"/>
        <v>1.0162635299948726</v>
      </c>
      <c r="P88">
        <f t="shared" si="39"/>
        <v>90.12737719141805</v>
      </c>
      <c r="Q88">
        <f t="shared" si="40"/>
        <v>23.437929593224492</v>
      </c>
      <c r="R88">
        <f t="shared" si="41"/>
        <v>23.438485374211453</v>
      </c>
      <c r="S88">
        <f>DEGREES(ATAN2(COS(RADIANS(P88)),COS(RADIANS(R88))*SIN(RADIANS(P88))))</f>
        <v>90.13883255122562</v>
      </c>
      <c r="T88">
        <f t="shared" si="42"/>
        <v>23.438423990103203</v>
      </c>
      <c r="U88">
        <f t="shared" si="43"/>
        <v>0.04303148650033575</v>
      </c>
      <c r="V88">
        <f t="shared" si="44"/>
        <v>-1.7841942007784068</v>
      </c>
      <c r="W88">
        <f t="shared" si="45"/>
        <v>112.61046821834915</v>
      </c>
      <c r="X88" s="8">
        <f t="shared" si="46"/>
        <v>0.5429056904172072</v>
      </c>
      <c r="Y88" s="8">
        <f t="shared" si="47"/>
        <v>0.23009883425512617</v>
      </c>
      <c r="Z88" s="8">
        <f t="shared" si="48"/>
        <v>0.8557125465792881</v>
      </c>
      <c r="AA88" s="9">
        <f t="shared" si="49"/>
        <v>900.8837457467932</v>
      </c>
      <c r="AB88">
        <f t="shared" si="50"/>
        <v>460.21580579922147</v>
      </c>
      <c r="AC88">
        <f t="shared" si="51"/>
        <v>-64.94604855019463</v>
      </c>
      <c r="AD88">
        <f t="shared" si="52"/>
        <v>56.40570732708197</v>
      </c>
      <c r="AE88">
        <f t="shared" si="53"/>
        <v>33.59429267291803</v>
      </c>
      <c r="AF88">
        <f t="shared" si="54"/>
        <v>0.0242300731384363</v>
      </c>
      <c r="AG88">
        <f t="shared" si="55"/>
        <v>33.61852274605646</v>
      </c>
      <c r="AH88">
        <f t="shared" si="56"/>
        <v>86.21671977837246</v>
      </c>
    </row>
    <row r="89" spans="4:34" ht="15">
      <c r="D89" s="2">
        <f t="shared" si="29"/>
        <v>40350</v>
      </c>
      <c r="E89" s="8">
        <f t="shared" si="57"/>
        <v>0.3666666666666666</v>
      </c>
      <c r="F89" s="3">
        <f t="shared" si="30"/>
        <v>2455369.1166666667</v>
      </c>
      <c r="G89" s="4">
        <f t="shared" si="31"/>
        <v>0.10469860825918406</v>
      </c>
      <c r="I89">
        <f t="shared" si="32"/>
        <v>89.69696078383959</v>
      </c>
      <c r="J89">
        <f t="shared" si="33"/>
        <v>4126.579572330548</v>
      </c>
      <c r="K89">
        <f t="shared" si="34"/>
        <v>0.01670423139574473</v>
      </c>
      <c r="L89">
        <f t="shared" si="35"/>
        <v>0.43541634285584546</v>
      </c>
      <c r="M89">
        <f t="shared" si="36"/>
        <v>90.13237712669543</v>
      </c>
      <c r="N89">
        <f t="shared" si="37"/>
        <v>4127.014988673404</v>
      </c>
      <c r="O89">
        <f t="shared" si="38"/>
        <v>1.0162637990912482</v>
      </c>
      <c r="P89">
        <f t="shared" si="39"/>
        <v>90.13135312260307</v>
      </c>
      <c r="Q89">
        <f t="shared" si="40"/>
        <v>23.43792959174101</v>
      </c>
      <c r="R89">
        <f t="shared" si="41"/>
        <v>23.43848536310478</v>
      </c>
      <c r="S89">
        <f>DEGREES(ATAN2(COS(RADIANS(P89)),COS(RADIANS(R89))*SIN(RADIANS(P89))))</f>
        <v>90.14316604534827</v>
      </c>
      <c r="T89">
        <f t="shared" si="42"/>
        <v>23.438420087125074</v>
      </c>
      <c r="U89">
        <f t="shared" si="43"/>
        <v>0.04303148645839348</v>
      </c>
      <c r="V89">
        <f t="shared" si="44"/>
        <v>-1.7850994598786811</v>
      </c>
      <c r="W89">
        <f t="shared" si="45"/>
        <v>112.6104639659818</v>
      </c>
      <c r="X89" s="8">
        <f t="shared" si="46"/>
        <v>0.5429063190693602</v>
      </c>
      <c r="Y89" s="8">
        <f t="shared" si="47"/>
        <v>0.23009947471941072</v>
      </c>
      <c r="Z89" s="8">
        <f t="shared" si="48"/>
        <v>0.8557131634193096</v>
      </c>
      <c r="AA89" s="9">
        <f t="shared" si="49"/>
        <v>900.8837117278543</v>
      </c>
      <c r="AB89">
        <f t="shared" si="50"/>
        <v>466.2149005401212</v>
      </c>
      <c r="AC89">
        <f t="shared" si="51"/>
        <v>-63.446274864969695</v>
      </c>
      <c r="AD89">
        <f t="shared" si="52"/>
        <v>55.258762204461505</v>
      </c>
      <c r="AE89">
        <f t="shared" si="53"/>
        <v>34.741237795538495</v>
      </c>
      <c r="AF89">
        <f t="shared" si="54"/>
        <v>0.023213560611789252</v>
      </c>
      <c r="AG89">
        <f t="shared" si="55"/>
        <v>34.76445135615028</v>
      </c>
      <c r="AH89">
        <f t="shared" si="56"/>
        <v>87.13557599073994</v>
      </c>
    </row>
    <row r="90" spans="4:34" ht="15">
      <c r="D90" s="2">
        <f t="shared" si="29"/>
        <v>40350</v>
      </c>
      <c r="E90" s="8">
        <f t="shared" si="57"/>
        <v>0.37083333333333324</v>
      </c>
      <c r="F90" s="3">
        <f t="shared" si="30"/>
        <v>2455369.120833333</v>
      </c>
      <c r="G90" s="4">
        <f t="shared" si="31"/>
        <v>0.10469872233629339</v>
      </c>
      <c r="I90">
        <f t="shared" si="32"/>
        <v>89.70106764760294</v>
      </c>
      <c r="J90">
        <f t="shared" si="33"/>
        <v>4126.58367899814</v>
      </c>
      <c r="K90">
        <f t="shared" si="34"/>
        <v>0.016704231390946244</v>
      </c>
      <c r="L90">
        <f t="shared" si="35"/>
        <v>0.43528540373119384</v>
      </c>
      <c r="M90">
        <f t="shared" si="36"/>
        <v>90.13635305133414</v>
      </c>
      <c r="N90">
        <f t="shared" si="37"/>
        <v>4127.018964401872</v>
      </c>
      <c r="O90">
        <f t="shared" si="38"/>
        <v>1.0162640681066282</v>
      </c>
      <c r="P90">
        <f t="shared" si="39"/>
        <v>90.13532905123795</v>
      </c>
      <c r="Q90">
        <f t="shared" si="40"/>
        <v>23.437929590257532</v>
      </c>
      <c r="R90">
        <f t="shared" si="41"/>
        <v>23.4384853519981</v>
      </c>
      <c r="S90">
        <f>DEGREES(ATAN2(COS(RADIANS(P90)),COS(RADIANS(R90))*SIN(RADIANS(P90))))</f>
        <v>90.14749953643151</v>
      </c>
      <c r="T90">
        <f t="shared" si="42"/>
        <v>23.438416064536444</v>
      </c>
      <c r="U90">
        <f t="shared" si="43"/>
        <v>0.04303148641645118</v>
      </c>
      <c r="V90">
        <f t="shared" si="44"/>
        <v>-1.786004708932363</v>
      </c>
      <c r="W90">
        <f t="shared" si="45"/>
        <v>112.61045958329696</v>
      </c>
      <c r="X90" s="8">
        <f t="shared" si="46"/>
        <v>0.5429069477145363</v>
      </c>
      <c r="Y90" s="8">
        <f t="shared" si="47"/>
        <v>0.2301001155387114</v>
      </c>
      <c r="Z90" s="8">
        <f t="shared" si="48"/>
        <v>0.8557137798903611</v>
      </c>
      <c r="AA90" s="9">
        <f t="shared" si="49"/>
        <v>900.8836766663757</v>
      </c>
      <c r="AB90">
        <f t="shared" si="50"/>
        <v>472.2139952910675</v>
      </c>
      <c r="AC90">
        <f t="shared" si="51"/>
        <v>-61.94650117723313</v>
      </c>
      <c r="AD90">
        <f t="shared" si="52"/>
        <v>54.110891838682775</v>
      </c>
      <c r="AE90">
        <f t="shared" si="53"/>
        <v>35.889108161317225</v>
      </c>
      <c r="AF90">
        <f t="shared" si="54"/>
        <v>0.022252722458817743</v>
      </c>
      <c r="AG90">
        <f t="shared" si="55"/>
        <v>35.91136088377604</v>
      </c>
      <c r="AH90">
        <f t="shared" si="56"/>
        <v>88.06557238289679</v>
      </c>
    </row>
    <row r="91" spans="4:34" ht="15">
      <c r="D91" s="2">
        <f t="shared" si="29"/>
        <v>40350</v>
      </c>
      <c r="E91" s="8">
        <f t="shared" si="57"/>
        <v>0.3749999999999999</v>
      </c>
      <c r="F91" s="3">
        <f t="shared" si="30"/>
        <v>2455369.125</v>
      </c>
      <c r="G91" s="4">
        <f t="shared" si="31"/>
        <v>0.10469883641341547</v>
      </c>
      <c r="I91">
        <f t="shared" si="32"/>
        <v>89.70517451182513</v>
      </c>
      <c r="J91">
        <f t="shared" si="33"/>
        <v>4126.587785666191</v>
      </c>
      <c r="K91">
        <f t="shared" si="34"/>
        <v>0.016704231386147756</v>
      </c>
      <c r="L91">
        <f t="shared" si="35"/>
        <v>0.43515446248715123</v>
      </c>
      <c r="M91">
        <f t="shared" si="36"/>
        <v>90.14032897431228</v>
      </c>
      <c r="N91">
        <f t="shared" si="37"/>
        <v>4127.022940128678</v>
      </c>
      <c r="O91">
        <f t="shared" si="38"/>
        <v>1.0162643370410713</v>
      </c>
      <c r="P91">
        <f t="shared" si="39"/>
        <v>90.13930497821218</v>
      </c>
      <c r="Q91">
        <f t="shared" si="40"/>
        <v>23.43792958877405</v>
      </c>
      <c r="R91">
        <f t="shared" si="41"/>
        <v>23.43848534089141</v>
      </c>
      <c r="S91">
        <f>DEGREES(ATAN2(COS(RADIANS(P91)),COS(RADIANS(R91))*SIN(RADIANS(P91))))</f>
        <v>90.15183302543709</v>
      </c>
      <c r="T91">
        <f t="shared" si="42"/>
        <v>23.43841192233662</v>
      </c>
      <c r="U91">
        <f t="shared" si="43"/>
        <v>0.04303148637450886</v>
      </c>
      <c r="V91">
        <f t="shared" si="44"/>
        <v>-1.7869099481135473</v>
      </c>
      <c r="W91">
        <f t="shared" si="45"/>
        <v>112.61045507029394</v>
      </c>
      <c r="X91" s="8">
        <f t="shared" si="46"/>
        <v>0.5429075763528567</v>
      </c>
      <c r="Y91" s="8">
        <f t="shared" si="47"/>
        <v>0.23010075671315133</v>
      </c>
      <c r="Z91" s="8">
        <f t="shared" si="48"/>
        <v>0.855714395992562</v>
      </c>
      <c r="AA91" s="9">
        <f t="shared" si="49"/>
        <v>900.8836405623515</v>
      </c>
      <c r="AB91">
        <f t="shared" si="50"/>
        <v>478.2130900518863</v>
      </c>
      <c r="AC91">
        <f t="shared" si="51"/>
        <v>-60.446727487028426</v>
      </c>
      <c r="AD91">
        <f t="shared" si="52"/>
        <v>52.962388955228086</v>
      </c>
      <c r="AE91">
        <f t="shared" si="53"/>
        <v>37.037611044771914</v>
      </c>
      <c r="AF91">
        <f t="shared" si="54"/>
        <v>0.021342645362983043</v>
      </c>
      <c r="AG91">
        <f t="shared" si="55"/>
        <v>37.0589536901349</v>
      </c>
      <c r="AH91">
        <f t="shared" si="56"/>
        <v>89.00796488324329</v>
      </c>
    </row>
    <row r="92" spans="4:34" ht="15">
      <c r="D92" s="2">
        <f t="shared" si="29"/>
        <v>40350</v>
      </c>
      <c r="E92" s="8">
        <f t="shared" si="57"/>
        <v>0.37916666666666654</v>
      </c>
      <c r="F92" s="3">
        <f t="shared" si="30"/>
        <v>2455369.129166667</v>
      </c>
      <c r="G92" s="4">
        <f t="shared" si="31"/>
        <v>0.10469895049053755</v>
      </c>
      <c r="I92">
        <f t="shared" si="32"/>
        <v>89.70928137604687</v>
      </c>
      <c r="J92">
        <f t="shared" si="33"/>
        <v>4126.591892334242</v>
      </c>
      <c r="K92">
        <f t="shared" si="34"/>
        <v>0.01670423138134927</v>
      </c>
      <c r="L92">
        <f t="shared" si="35"/>
        <v>0.4350235191389425</v>
      </c>
      <c r="M92">
        <f t="shared" si="36"/>
        <v>90.14430489518581</v>
      </c>
      <c r="N92">
        <f t="shared" si="37"/>
        <v>4127.026915853381</v>
      </c>
      <c r="O92">
        <f t="shared" si="38"/>
        <v>1.0162646058945468</v>
      </c>
      <c r="P92">
        <f t="shared" si="39"/>
        <v>90.14328090308173</v>
      </c>
      <c r="Q92">
        <f t="shared" si="40"/>
        <v>23.437929587290572</v>
      </c>
      <c r="R92">
        <f t="shared" si="41"/>
        <v>23.438485329784715</v>
      </c>
      <c r="S92">
        <f>DEGREES(ATAN2(COS(RADIANS(P92)),COS(RADIANS(R92))*SIN(RADIANS(P92))))</f>
        <v>90.1561665118731</v>
      </c>
      <c r="T92">
        <f t="shared" si="42"/>
        <v>23.438407660526263</v>
      </c>
      <c r="U92">
        <f t="shared" si="43"/>
        <v>0.043031486332566496</v>
      </c>
      <c r="V92">
        <f t="shared" si="44"/>
        <v>-1.7878151772923039</v>
      </c>
      <c r="W92">
        <f t="shared" si="45"/>
        <v>112.6104504269735</v>
      </c>
      <c r="X92" s="8">
        <f t="shared" si="46"/>
        <v>0.5429082049842308</v>
      </c>
      <c r="Y92" s="8">
        <f t="shared" si="47"/>
        <v>0.2301013982426377</v>
      </c>
      <c r="Z92" s="8">
        <f t="shared" si="48"/>
        <v>0.8557150117258239</v>
      </c>
      <c r="AA92" s="9">
        <f t="shared" si="49"/>
        <v>900.883603415788</v>
      </c>
      <c r="AB92">
        <f t="shared" si="50"/>
        <v>484.2121848227075</v>
      </c>
      <c r="AC92">
        <f t="shared" si="51"/>
        <v>-58.94695379432312</v>
      </c>
      <c r="AD92">
        <f t="shared" si="52"/>
        <v>51.81355776898032</v>
      </c>
      <c r="AE92">
        <f t="shared" si="53"/>
        <v>38.18644223101968</v>
      </c>
      <c r="AF92">
        <f t="shared" si="54"/>
        <v>0.020478976991835388</v>
      </c>
      <c r="AG92">
        <f t="shared" si="55"/>
        <v>38.206921208011515</v>
      </c>
      <c r="AH92">
        <f t="shared" si="56"/>
        <v>89.96409735493921</v>
      </c>
    </row>
    <row r="93" spans="4:34" ht="15">
      <c r="D93" s="2">
        <f t="shared" si="29"/>
        <v>40350</v>
      </c>
      <c r="E93" s="8">
        <f t="shared" si="57"/>
        <v>0.3833333333333332</v>
      </c>
      <c r="F93" s="3">
        <f t="shared" si="30"/>
        <v>2455369.1333333333</v>
      </c>
      <c r="G93" s="4">
        <f t="shared" si="31"/>
        <v>0.10469906456764688</v>
      </c>
      <c r="I93">
        <f t="shared" si="32"/>
        <v>89.71338823980977</v>
      </c>
      <c r="J93">
        <f t="shared" si="33"/>
        <v>4126.595999001835</v>
      </c>
      <c r="K93">
        <f t="shared" si="34"/>
        <v>0.016704231376550784</v>
      </c>
      <c r="L93">
        <f t="shared" si="35"/>
        <v>0.43489257370187184</v>
      </c>
      <c r="M93">
        <f t="shared" si="36"/>
        <v>90.14828081351165</v>
      </c>
      <c r="N93">
        <f t="shared" si="37"/>
        <v>4127.030891575537</v>
      </c>
      <c r="O93">
        <f t="shared" si="38"/>
        <v>1.016264874667023</v>
      </c>
      <c r="P93">
        <f t="shared" si="39"/>
        <v>90.14725682540352</v>
      </c>
      <c r="Q93">
        <f t="shared" si="40"/>
        <v>23.43792958580709</v>
      </c>
      <c r="R93">
        <f t="shared" si="41"/>
        <v>23.43848531867801</v>
      </c>
      <c r="S93">
        <f>DEGREES(ATAN2(COS(RADIANS(P93)),COS(RADIANS(R93))*SIN(RADIANS(P93))))</f>
        <v>90.16049999524883</v>
      </c>
      <c r="T93">
        <f t="shared" si="42"/>
        <v>23.438403279106097</v>
      </c>
      <c r="U93">
        <f t="shared" si="43"/>
        <v>0.043031486290624095</v>
      </c>
      <c r="V93">
        <f t="shared" si="44"/>
        <v>-1.7887203963393596</v>
      </c>
      <c r="W93">
        <f t="shared" si="45"/>
        <v>112.61044565333647</v>
      </c>
      <c r="X93" s="8">
        <f t="shared" si="46"/>
        <v>0.542908833608569</v>
      </c>
      <c r="Y93" s="8">
        <f t="shared" si="47"/>
        <v>0.2301020401270788</v>
      </c>
      <c r="Z93" s="8">
        <f t="shared" si="48"/>
        <v>0.8557156270900592</v>
      </c>
      <c r="AA93" s="9">
        <f t="shared" si="49"/>
        <v>900.8835652266918</v>
      </c>
      <c r="AB93">
        <f t="shared" si="50"/>
        <v>490.2112796036604</v>
      </c>
      <c r="AC93">
        <f t="shared" si="51"/>
        <v>-57.4471800990849</v>
      </c>
      <c r="AD93">
        <f t="shared" si="52"/>
        <v>50.664715818975566</v>
      </c>
      <c r="AE93">
        <f t="shared" si="53"/>
        <v>39.335284181024434</v>
      </c>
      <c r="AF93">
        <f t="shared" si="54"/>
        <v>0.019657850204059284</v>
      </c>
      <c r="AG93">
        <f t="shared" si="55"/>
        <v>39.3549420312285</v>
      </c>
      <c r="AH93">
        <f t="shared" si="56"/>
        <v>90.93541127180089</v>
      </c>
    </row>
    <row r="94" spans="4:34" ht="15">
      <c r="D94" s="2">
        <f t="shared" si="29"/>
        <v>40350</v>
      </c>
      <c r="E94" s="8">
        <f t="shared" si="57"/>
        <v>0.38749999999999984</v>
      </c>
      <c r="F94" s="3">
        <f t="shared" si="30"/>
        <v>2455369.1375</v>
      </c>
      <c r="G94" s="4">
        <f t="shared" si="31"/>
        <v>0.10469917864476896</v>
      </c>
      <c r="I94">
        <f t="shared" si="32"/>
        <v>89.71749510403242</v>
      </c>
      <c r="J94">
        <f t="shared" si="33"/>
        <v>4126.600105669885</v>
      </c>
      <c r="K94">
        <f t="shared" si="34"/>
        <v>0.0167042313717523</v>
      </c>
      <c r="L94">
        <f t="shared" si="35"/>
        <v>0.4347616261473151</v>
      </c>
      <c r="M94">
        <f t="shared" si="36"/>
        <v>90.15225673017974</v>
      </c>
      <c r="N94">
        <f t="shared" si="37"/>
        <v>4127.034867296033</v>
      </c>
      <c r="O94">
        <f t="shared" si="38"/>
        <v>1.0162651433585588</v>
      </c>
      <c r="P94">
        <f t="shared" si="39"/>
        <v>90.1512327460675</v>
      </c>
      <c r="Q94">
        <f t="shared" si="40"/>
        <v>23.437929584323612</v>
      </c>
      <c r="R94">
        <f t="shared" si="41"/>
        <v>23.438485307571295</v>
      </c>
      <c r="S94">
        <f>DEGREES(ATAN2(COS(RADIANS(P94)),COS(RADIANS(R94))*SIN(RADIANS(P94))))</f>
        <v>90.16483347652641</v>
      </c>
      <c r="T94">
        <f t="shared" si="42"/>
        <v>23.438398778075364</v>
      </c>
      <c r="U94">
        <f t="shared" si="43"/>
        <v>0.043031486248681666</v>
      </c>
      <c r="V94">
        <f t="shared" si="44"/>
        <v>-1.7896256054288653</v>
      </c>
      <c r="W94">
        <f t="shared" si="45"/>
        <v>112.61044074938206</v>
      </c>
      <c r="X94" s="8">
        <f t="shared" si="46"/>
        <v>0.5429094622259923</v>
      </c>
      <c r="Y94" s="8">
        <f t="shared" si="47"/>
        <v>0.2301026823665977</v>
      </c>
      <c r="Z94" s="8">
        <f t="shared" si="48"/>
        <v>0.855716242085387</v>
      </c>
      <c r="AA94" s="9">
        <f t="shared" si="49"/>
        <v>900.8835259950565</v>
      </c>
      <c r="AB94">
        <f t="shared" si="50"/>
        <v>496.21037439457086</v>
      </c>
      <c r="AC94">
        <f t="shared" si="51"/>
        <v>-55.947406401357284</v>
      </c>
      <c r="AD94">
        <f t="shared" si="52"/>
        <v>49.51619601840087</v>
      </c>
      <c r="AE94">
        <f t="shared" si="53"/>
        <v>40.48380398159913</v>
      </c>
      <c r="AF94">
        <f t="shared" si="54"/>
        <v>0.018875819437339795</v>
      </c>
      <c r="AG94">
        <f t="shared" si="55"/>
        <v>40.50267980103647</v>
      </c>
      <c r="AH94">
        <f t="shared" si="56"/>
        <v>91.92345653027178</v>
      </c>
    </row>
    <row r="95" spans="4:34" ht="15">
      <c r="D95" s="2">
        <f t="shared" si="29"/>
        <v>40350</v>
      </c>
      <c r="E95" s="8">
        <f t="shared" si="57"/>
        <v>0.3916666666666665</v>
      </c>
      <c r="F95" s="3">
        <f t="shared" si="30"/>
        <v>2455369.1416666666</v>
      </c>
      <c r="G95" s="4">
        <f t="shared" si="31"/>
        <v>0.10469929272187829</v>
      </c>
      <c r="I95">
        <f t="shared" si="32"/>
        <v>89.72160196779532</v>
      </c>
      <c r="J95">
        <f t="shared" si="33"/>
        <v>4126.604212337477</v>
      </c>
      <c r="K95">
        <f t="shared" si="34"/>
        <v>0.01670423136695381</v>
      </c>
      <c r="L95">
        <f t="shared" si="35"/>
        <v>0.43463067650514153</v>
      </c>
      <c r="M95">
        <f t="shared" si="36"/>
        <v>90.15623264430046</v>
      </c>
      <c r="N95">
        <f t="shared" si="37"/>
        <v>4127.038843013983</v>
      </c>
      <c r="O95">
        <f t="shared" si="38"/>
        <v>1.0162654119690928</v>
      </c>
      <c r="P95">
        <f t="shared" si="39"/>
        <v>90.15520866418404</v>
      </c>
      <c r="Q95">
        <f t="shared" si="40"/>
        <v>23.43792958284013</v>
      </c>
      <c r="R95">
        <f t="shared" si="41"/>
        <v>23.438485296464574</v>
      </c>
      <c r="S95">
        <f>DEGREES(ATAN2(COS(RADIANS(P95)),COS(RADIANS(R95))*SIN(RADIANS(P95))))</f>
        <v>90.16916695472837</v>
      </c>
      <c r="T95">
        <f t="shared" si="42"/>
        <v>23.438394157435287</v>
      </c>
      <c r="U95">
        <f t="shared" si="43"/>
        <v>0.04303148620673922</v>
      </c>
      <c r="V95">
        <f t="shared" si="44"/>
        <v>-1.7905308043293098</v>
      </c>
      <c r="W95">
        <f t="shared" si="45"/>
        <v>112.61043571511165</v>
      </c>
      <c r="X95" s="8">
        <f t="shared" si="46"/>
        <v>0.5429100908363398</v>
      </c>
      <c r="Y95" s="8">
        <f t="shared" si="47"/>
        <v>0.23010332496102964</v>
      </c>
      <c r="Z95" s="8">
        <f t="shared" si="48"/>
        <v>0.85571685671165</v>
      </c>
      <c r="AA95" s="9">
        <f t="shared" si="49"/>
        <v>900.8834857208932</v>
      </c>
      <c r="AB95">
        <f t="shared" si="50"/>
        <v>502.2094691956704</v>
      </c>
      <c r="AC95">
        <f t="shared" si="51"/>
        <v>-54.4476327010824</v>
      </c>
      <c r="AD95">
        <f t="shared" si="52"/>
        <v>48.368348952911</v>
      </c>
      <c r="AE95">
        <f t="shared" si="53"/>
        <v>41.631651047089</v>
      </c>
      <c r="AF95">
        <f t="shared" si="54"/>
        <v>0.018129807104518468</v>
      </c>
      <c r="AG95">
        <f t="shared" si="55"/>
        <v>41.64978085419352</v>
      </c>
      <c r="AH95">
        <f t="shared" si="56"/>
        <v>92.92990354294881</v>
      </c>
    </row>
    <row r="96" spans="4:34" ht="15">
      <c r="D96" s="2">
        <f t="shared" si="29"/>
        <v>40350</v>
      </c>
      <c r="E96" s="8">
        <f t="shared" si="57"/>
        <v>0.39583333333333315</v>
      </c>
      <c r="F96" s="3">
        <f t="shared" si="30"/>
        <v>2455369.1458333335</v>
      </c>
      <c r="G96" s="4">
        <f t="shared" si="31"/>
        <v>0.10469940679900037</v>
      </c>
      <c r="I96">
        <f t="shared" si="32"/>
        <v>89.72570883201706</v>
      </c>
      <c r="J96">
        <f t="shared" si="33"/>
        <v>4126.608319005528</v>
      </c>
      <c r="K96">
        <f t="shared" si="34"/>
        <v>0.016704231362155327</v>
      </c>
      <c r="L96">
        <f t="shared" si="35"/>
        <v>0.4344997247467259</v>
      </c>
      <c r="M96">
        <f t="shared" si="36"/>
        <v>90.16020855676379</v>
      </c>
      <c r="N96">
        <f t="shared" si="37"/>
        <v>4127.042818730274</v>
      </c>
      <c r="O96">
        <f t="shared" si="38"/>
        <v>1.0162656804986838</v>
      </c>
      <c r="P96">
        <f t="shared" si="39"/>
        <v>90.15918458064311</v>
      </c>
      <c r="Q96">
        <f t="shared" si="40"/>
        <v>23.437929581356652</v>
      </c>
      <c r="R96">
        <f t="shared" si="41"/>
        <v>23.438485285357846</v>
      </c>
      <c r="S96">
        <f>DEGREES(ATAN2(COS(RADIANS(P96)),COS(RADIANS(R96))*SIN(RADIANS(P96))))</f>
        <v>90.17350043081683</v>
      </c>
      <c r="T96">
        <f t="shared" si="42"/>
        <v>23.438389417185075</v>
      </c>
      <c r="U96">
        <f t="shared" si="43"/>
        <v>0.04303148616479674</v>
      </c>
      <c r="V96">
        <f t="shared" si="44"/>
        <v>-1.7914359932148383</v>
      </c>
      <c r="W96">
        <f t="shared" si="45"/>
        <v>112.61043055052441</v>
      </c>
      <c r="X96" s="8">
        <f t="shared" si="46"/>
        <v>0.5429107194397326</v>
      </c>
      <c r="Y96" s="8">
        <f t="shared" si="47"/>
        <v>0.2301039679104981</v>
      </c>
      <c r="Z96" s="8">
        <f t="shared" si="48"/>
        <v>0.855717470968967</v>
      </c>
      <c r="AA96" s="9">
        <f t="shared" si="49"/>
        <v>900.8834444041953</v>
      </c>
      <c r="AB96">
        <f t="shared" si="50"/>
        <v>508.20856400678497</v>
      </c>
      <c r="AC96">
        <f t="shared" si="51"/>
        <v>-52.94785899830376</v>
      </c>
      <c r="AD96">
        <f t="shared" si="52"/>
        <v>47.22154546647557</v>
      </c>
      <c r="AE96">
        <f t="shared" si="53"/>
        <v>42.77845453352443</v>
      </c>
      <c r="AF96">
        <f t="shared" si="54"/>
        <v>0.017417058263695946</v>
      </c>
      <c r="AG96">
        <f t="shared" si="55"/>
        <v>42.79587159178813</v>
      </c>
      <c r="AH96">
        <f t="shared" si="56"/>
        <v>93.956556776723</v>
      </c>
    </row>
    <row r="97" spans="4:34" ht="15">
      <c r="D97" s="2">
        <f t="shared" si="29"/>
        <v>40350</v>
      </c>
      <c r="E97" s="8">
        <f t="shared" si="57"/>
        <v>0.3999999999999998</v>
      </c>
      <c r="F97" s="3">
        <f t="shared" si="30"/>
        <v>2455369.15</v>
      </c>
      <c r="G97" s="4">
        <f t="shared" si="31"/>
        <v>0.1046995208761097</v>
      </c>
      <c r="I97">
        <f t="shared" si="32"/>
        <v>89.72981569578042</v>
      </c>
      <c r="J97">
        <f t="shared" si="33"/>
        <v>4126.61242567312</v>
      </c>
      <c r="K97">
        <f t="shared" si="34"/>
        <v>0.01670423135735684</v>
      </c>
      <c r="L97">
        <f t="shared" si="35"/>
        <v>0.4343687709019902</v>
      </c>
      <c r="M97">
        <f t="shared" si="36"/>
        <v>90.1641844666824</v>
      </c>
      <c r="N97">
        <f t="shared" si="37"/>
        <v>4127.046794444022</v>
      </c>
      <c r="O97">
        <f t="shared" si="38"/>
        <v>1.016265948947271</v>
      </c>
      <c r="P97">
        <f t="shared" si="39"/>
        <v>90.1631604945574</v>
      </c>
      <c r="Q97">
        <f t="shared" si="40"/>
        <v>23.43792957987317</v>
      </c>
      <c r="R97">
        <f t="shared" si="41"/>
        <v>23.438485274251107</v>
      </c>
      <c r="S97">
        <f>DEGREES(ATAN2(COS(RADIANS(P97)),COS(RADIANS(R97))*SIN(RADIANS(P97))))</f>
        <v>90.17783390381689</v>
      </c>
      <c r="T97">
        <f t="shared" si="42"/>
        <v>23.438384557325985</v>
      </c>
      <c r="U97">
        <f t="shared" si="43"/>
        <v>0.04303148612285422</v>
      </c>
      <c r="V97">
        <f t="shared" si="44"/>
        <v>-1.7923411718549926</v>
      </c>
      <c r="W97">
        <f t="shared" si="45"/>
        <v>112.61042525562176</v>
      </c>
      <c r="X97" s="8">
        <f t="shared" si="46"/>
        <v>0.5429113480360104</v>
      </c>
      <c r="Y97" s="8">
        <f t="shared" si="47"/>
        <v>0.23010461121483883</v>
      </c>
      <c r="Z97" s="8">
        <f t="shared" si="48"/>
        <v>0.8557180848571819</v>
      </c>
      <c r="AA97" s="9">
        <f t="shared" si="49"/>
        <v>900.8834020449741</v>
      </c>
      <c r="AB97">
        <f t="shared" si="50"/>
        <v>514.2076588281446</v>
      </c>
      <c r="AC97">
        <f t="shared" si="51"/>
        <v>-51.44808529296384</v>
      </c>
      <c r="AD97">
        <f t="shared" si="52"/>
        <v>46.07617957926078</v>
      </c>
      <c r="AE97">
        <f t="shared" si="53"/>
        <v>43.92382042073922</v>
      </c>
      <c r="AF97">
        <f t="shared" si="54"/>
        <v>0.016735102169817773</v>
      </c>
      <c r="AG97">
        <f t="shared" si="55"/>
        <v>43.94055552290904</v>
      </c>
      <c r="AH97">
        <f t="shared" si="56"/>
        <v>95.00536991911537</v>
      </c>
    </row>
    <row r="98" spans="4:34" ht="15">
      <c r="D98" s="2">
        <f t="shared" si="29"/>
        <v>40350</v>
      </c>
      <c r="E98" s="8">
        <f t="shared" si="57"/>
        <v>0.40416666666666645</v>
      </c>
      <c r="F98" s="3">
        <f t="shared" si="30"/>
        <v>2455369.154166667</v>
      </c>
      <c r="G98" s="4">
        <f t="shared" si="31"/>
        <v>0.10469963495323178</v>
      </c>
      <c r="I98">
        <f t="shared" si="32"/>
        <v>89.73392256000261</v>
      </c>
      <c r="J98">
        <f t="shared" si="33"/>
        <v>4126.6165323411715</v>
      </c>
      <c r="K98">
        <f t="shared" si="34"/>
        <v>0.016704231352558354</v>
      </c>
      <c r="L98">
        <f t="shared" si="35"/>
        <v>0.43423781494228264</v>
      </c>
      <c r="M98">
        <f t="shared" si="36"/>
        <v>90.16816037494489</v>
      </c>
      <c r="N98">
        <f t="shared" si="37"/>
        <v>4127.050770156114</v>
      </c>
      <c r="O98">
        <f t="shared" si="38"/>
        <v>1.0162662173149122</v>
      </c>
      <c r="P98">
        <f t="shared" si="39"/>
        <v>90.1671364068155</v>
      </c>
      <c r="Q98">
        <f t="shared" si="40"/>
        <v>23.437929578389692</v>
      </c>
      <c r="R98">
        <f t="shared" si="41"/>
        <v>23.43848526314436</v>
      </c>
      <c r="S98">
        <f>DEGREES(ATAN2(COS(RADIANS(P98)),COS(RADIANS(R98))*SIN(RADIANS(P98))))</f>
        <v>90.18216737468919</v>
      </c>
      <c r="T98">
        <f t="shared" si="42"/>
        <v>23.43837957785718</v>
      </c>
      <c r="U98">
        <f t="shared" si="43"/>
        <v>0.04303148608091168</v>
      </c>
      <c r="V98">
        <f t="shared" si="44"/>
        <v>-1.7932463404233046</v>
      </c>
      <c r="W98">
        <f t="shared" si="45"/>
        <v>112.6104198304028</v>
      </c>
      <c r="X98" s="8">
        <f t="shared" si="46"/>
        <v>0.542911976625294</v>
      </c>
      <c r="Y98" s="8">
        <f t="shared" si="47"/>
        <v>0.2301052548741751</v>
      </c>
      <c r="Z98" s="8">
        <f t="shared" si="48"/>
        <v>0.8557186983764129</v>
      </c>
      <c r="AA98" s="9">
        <f t="shared" si="49"/>
        <v>900.8833586432224</v>
      </c>
      <c r="AB98">
        <f t="shared" si="50"/>
        <v>520.2067536595764</v>
      </c>
      <c r="AC98">
        <f t="shared" si="51"/>
        <v>-49.9483115851059</v>
      </c>
      <c r="AD98">
        <f t="shared" si="52"/>
        <v>44.93267179078337</v>
      </c>
      <c r="AE98">
        <f t="shared" si="53"/>
        <v>45.06732820921663</v>
      </c>
      <c r="AF98">
        <f t="shared" si="54"/>
        <v>0.016081719586233004</v>
      </c>
      <c r="AG98">
        <f t="shared" si="55"/>
        <v>45.083409928802865</v>
      </c>
      <c r="AH98">
        <f t="shared" si="56"/>
        <v>96.07846287618418</v>
      </c>
    </row>
    <row r="99" spans="4:34" ht="15">
      <c r="D99" s="2">
        <f t="shared" si="29"/>
        <v>40350</v>
      </c>
      <c r="E99" s="8">
        <f t="shared" si="57"/>
        <v>0.4083333333333331</v>
      </c>
      <c r="F99" s="3">
        <f t="shared" si="30"/>
        <v>2455369.158333333</v>
      </c>
      <c r="G99" s="4">
        <f t="shared" si="31"/>
        <v>0.10469974903034111</v>
      </c>
      <c r="I99">
        <f t="shared" si="32"/>
        <v>89.73802942376597</v>
      </c>
      <c r="J99">
        <f t="shared" si="33"/>
        <v>4126.620639008764</v>
      </c>
      <c r="K99">
        <f t="shared" si="34"/>
        <v>0.016704231347759866</v>
      </c>
      <c r="L99">
        <f t="shared" si="35"/>
        <v>0.43410685689752626</v>
      </c>
      <c r="M99">
        <f t="shared" si="36"/>
        <v>90.1721362806635</v>
      </c>
      <c r="N99">
        <f t="shared" si="37"/>
        <v>4127.054745865661</v>
      </c>
      <c r="O99">
        <f t="shared" si="38"/>
        <v>1.016266485601547</v>
      </c>
      <c r="P99">
        <f t="shared" si="39"/>
        <v>90.17111231652964</v>
      </c>
      <c r="Q99">
        <f t="shared" si="40"/>
        <v>23.43792957690621</v>
      </c>
      <c r="R99">
        <f t="shared" si="41"/>
        <v>23.438485252037605</v>
      </c>
      <c r="S99">
        <f>DEGREES(ATAN2(COS(RADIANS(P99)),COS(RADIANS(R99))*SIN(RADIANS(P99))))</f>
        <v>90.18650084245827</v>
      </c>
      <c r="T99">
        <f t="shared" si="42"/>
        <v>23.438374478779977</v>
      </c>
      <c r="U99">
        <f t="shared" si="43"/>
        <v>0.043031486038969086</v>
      </c>
      <c r="V99">
        <f t="shared" si="44"/>
        <v>-1.794151498689168</v>
      </c>
      <c r="W99">
        <f t="shared" si="45"/>
        <v>112.61041427486907</v>
      </c>
      <c r="X99" s="8">
        <f t="shared" si="46"/>
        <v>0.542912605207423</v>
      </c>
      <c r="Y99" s="8">
        <f t="shared" si="47"/>
        <v>0.23010589888834226</v>
      </c>
      <c r="Z99" s="8">
        <f t="shared" si="48"/>
        <v>0.8557193115265038</v>
      </c>
      <c r="AA99" s="9">
        <f t="shared" si="49"/>
        <v>900.8833141989526</v>
      </c>
      <c r="AB99">
        <f t="shared" si="50"/>
        <v>526.2058485013105</v>
      </c>
      <c r="AC99">
        <f t="shared" si="51"/>
        <v>-48.44853787467238</v>
      </c>
      <c r="AD99">
        <f t="shared" si="52"/>
        <v>43.791472829101096</v>
      </c>
      <c r="AE99">
        <f t="shared" si="53"/>
        <v>46.208527170898904</v>
      </c>
      <c r="AF99">
        <f t="shared" si="54"/>
        <v>0.015454914948436477</v>
      </c>
      <c r="AG99">
        <f t="shared" si="55"/>
        <v>46.22398208584734</v>
      </c>
      <c r="AH99">
        <f t="shared" si="56"/>
        <v>97.1781408279</v>
      </c>
    </row>
    <row r="100" spans="4:34" ht="15">
      <c r="D100" s="2">
        <f t="shared" si="29"/>
        <v>40350</v>
      </c>
      <c r="E100" s="8">
        <f t="shared" si="57"/>
        <v>0.41249999999999976</v>
      </c>
      <c r="F100" s="3">
        <f t="shared" si="30"/>
        <v>2455369.1625</v>
      </c>
      <c r="G100" s="4">
        <f t="shared" si="31"/>
        <v>0.1046998631074632</v>
      </c>
      <c r="I100">
        <f t="shared" si="32"/>
        <v>89.7421362879877</v>
      </c>
      <c r="J100">
        <f t="shared" si="33"/>
        <v>4126.624745676815</v>
      </c>
      <c r="K100">
        <f t="shared" si="34"/>
        <v>0.01670423134296138</v>
      </c>
      <c r="L100">
        <f t="shared" si="35"/>
        <v>0.433975896739068</v>
      </c>
      <c r="M100">
        <f t="shared" si="36"/>
        <v>90.17611218472678</v>
      </c>
      <c r="N100">
        <f t="shared" si="37"/>
        <v>4127.058721573554</v>
      </c>
      <c r="O100">
        <f t="shared" si="38"/>
        <v>1.0162667538072339</v>
      </c>
      <c r="P100">
        <f t="shared" si="39"/>
        <v>90.17508822458841</v>
      </c>
      <c r="Q100">
        <f t="shared" si="40"/>
        <v>23.437929575422732</v>
      </c>
      <c r="R100">
        <f t="shared" si="41"/>
        <v>23.438485240930845</v>
      </c>
      <c r="S100">
        <f>DEGREES(ATAN2(COS(RADIANS(P100)),COS(RADIANS(R100))*SIN(RADIANS(P100))))</f>
        <v>90.1908343080848</v>
      </c>
      <c r="T100">
        <f t="shared" si="42"/>
        <v>23.438369260093502</v>
      </c>
      <c r="U100">
        <f t="shared" si="43"/>
        <v>0.0430314859970265</v>
      </c>
      <c r="V100">
        <f t="shared" si="44"/>
        <v>-1.7950566468260962</v>
      </c>
      <c r="W100">
        <f t="shared" si="45"/>
        <v>112.61040858901963</v>
      </c>
      <c r="X100" s="8">
        <f t="shared" si="46"/>
        <v>0.5429132337825182</v>
      </c>
      <c r="Y100" s="8">
        <f t="shared" si="47"/>
        <v>0.2301065432574637</v>
      </c>
      <c r="Z100" s="8">
        <f t="shared" si="48"/>
        <v>0.8557199243075727</v>
      </c>
      <c r="AA100" s="9">
        <f t="shared" si="49"/>
        <v>900.883268712157</v>
      </c>
      <c r="AB100">
        <f t="shared" si="50"/>
        <v>532.2049433531736</v>
      </c>
      <c r="AC100">
        <f t="shared" si="51"/>
        <v>-46.948764161706606</v>
      </c>
      <c r="AD100">
        <f t="shared" si="52"/>
        <v>42.653067918319685</v>
      </c>
      <c r="AE100">
        <f t="shared" si="53"/>
        <v>47.346932081680315</v>
      </c>
      <c r="AF100">
        <f t="shared" si="54"/>
        <v>0.014852892644606536</v>
      </c>
      <c r="AG100">
        <f t="shared" si="55"/>
        <v>47.36178497432492</v>
      </c>
      <c r="AH100">
        <f t="shared" si="56"/>
        <v>98.3069155869589</v>
      </c>
    </row>
    <row r="101" spans="4:34" ht="15">
      <c r="D101" s="2">
        <f t="shared" si="29"/>
        <v>40350</v>
      </c>
      <c r="E101" s="8">
        <f t="shared" si="57"/>
        <v>0.4166666666666664</v>
      </c>
      <c r="F101" s="3">
        <f t="shared" si="30"/>
        <v>2455369.1666666665</v>
      </c>
      <c r="G101" s="4">
        <f t="shared" si="31"/>
        <v>0.10469997718457252</v>
      </c>
      <c r="I101">
        <f t="shared" si="32"/>
        <v>89.7462431517506</v>
      </c>
      <c r="J101">
        <f t="shared" si="33"/>
        <v>4126.628852344406</v>
      </c>
      <c r="K101">
        <f t="shared" si="34"/>
        <v>0.016704231338162893</v>
      </c>
      <c r="L101">
        <f t="shared" si="35"/>
        <v>0.4338449344968579</v>
      </c>
      <c r="M101">
        <f t="shared" si="36"/>
        <v>90.18008808624747</v>
      </c>
      <c r="N101">
        <f t="shared" si="37"/>
        <v>4127.062697278903</v>
      </c>
      <c r="O101">
        <f t="shared" si="38"/>
        <v>1.0162670219319114</v>
      </c>
      <c r="P101">
        <f t="shared" si="39"/>
        <v>90.17906413010449</v>
      </c>
      <c r="Q101">
        <f t="shared" si="40"/>
        <v>23.437929573939254</v>
      </c>
      <c r="R101">
        <f t="shared" si="41"/>
        <v>23.438485229824078</v>
      </c>
      <c r="S101">
        <f>DEGREES(ATAN2(COS(RADIANS(P101)),COS(RADIANS(R101))*SIN(RADIANS(P101))))</f>
        <v>90.19516777059383</v>
      </c>
      <c r="T101">
        <f t="shared" si="42"/>
        <v>23.43836392179911</v>
      </c>
      <c r="U101">
        <f t="shared" si="43"/>
        <v>0.04303148595508387</v>
      </c>
      <c r="V101">
        <f t="shared" si="44"/>
        <v>-1.7959617846037723</v>
      </c>
      <c r="W101">
        <f t="shared" si="45"/>
        <v>112.610402772856</v>
      </c>
      <c r="X101" s="8">
        <f t="shared" si="46"/>
        <v>0.5429138623504193</v>
      </c>
      <c r="Y101" s="8">
        <f t="shared" si="47"/>
        <v>0.2301071879813748</v>
      </c>
      <c r="Z101" s="8">
        <f t="shared" si="48"/>
        <v>0.8557205367194638</v>
      </c>
      <c r="AA101" s="9">
        <f t="shared" si="49"/>
        <v>900.883222182848</v>
      </c>
      <c r="AB101">
        <f t="shared" si="50"/>
        <v>538.2040382153959</v>
      </c>
      <c r="AC101">
        <f t="shared" si="51"/>
        <v>-45.448990446151015</v>
      </c>
      <c r="AD101">
        <f t="shared" si="52"/>
        <v>41.51798164740785</v>
      </c>
      <c r="AE101">
        <f t="shared" si="53"/>
        <v>48.48201835259215</v>
      </c>
      <c r="AF101">
        <f t="shared" si="54"/>
        <v>0.014274036815230854</v>
      </c>
      <c r="AG101">
        <f t="shared" si="55"/>
        <v>48.49629238940738</v>
      </c>
      <c r="AH101">
        <f t="shared" si="56"/>
        <v>99.46752952742014</v>
      </c>
    </row>
    <row r="102" spans="4:34" ht="15">
      <c r="D102" s="2">
        <f t="shared" si="29"/>
        <v>40350</v>
      </c>
      <c r="E102" s="8">
        <f t="shared" si="57"/>
        <v>0.42083333333333306</v>
      </c>
      <c r="F102" s="3">
        <f t="shared" si="30"/>
        <v>2455369.1708333334</v>
      </c>
      <c r="G102" s="4">
        <f t="shared" si="31"/>
        <v>0.1047000912616946</v>
      </c>
      <c r="I102">
        <f t="shared" si="32"/>
        <v>89.75035001597325</v>
      </c>
      <c r="J102">
        <f t="shared" si="33"/>
        <v>4126.632959012458</v>
      </c>
      <c r="K102">
        <f t="shared" si="34"/>
        <v>0.01670423133336441</v>
      </c>
      <c r="L102">
        <f t="shared" si="35"/>
        <v>0.4337139701421902</v>
      </c>
      <c r="M102">
        <f t="shared" si="36"/>
        <v>90.18406398611545</v>
      </c>
      <c r="N102">
        <f t="shared" si="37"/>
        <v>4127.0666729826</v>
      </c>
      <c r="O102">
        <f t="shared" si="38"/>
        <v>1.0162672899756386</v>
      </c>
      <c r="P102">
        <f t="shared" si="39"/>
        <v>90.18304003396781</v>
      </c>
      <c r="Q102">
        <f t="shared" si="40"/>
        <v>23.437929572455772</v>
      </c>
      <c r="R102">
        <f t="shared" si="41"/>
        <v>23.438485218717293</v>
      </c>
      <c r="S102">
        <f>DEGREES(ATAN2(COS(RADIANS(P102)),COS(RADIANS(R102))*SIN(RADIANS(P102))))</f>
        <v>90.19950123094743</v>
      </c>
      <c r="T102">
        <f t="shared" si="42"/>
        <v>23.438358463895845</v>
      </c>
      <c r="U102">
        <f t="shared" si="43"/>
        <v>0.04303148591314117</v>
      </c>
      <c r="V102">
        <f t="shared" si="44"/>
        <v>-1.796866912195972</v>
      </c>
      <c r="W102">
        <f t="shared" si="45"/>
        <v>112.61039682637721</v>
      </c>
      <c r="X102" s="8">
        <f t="shared" si="46"/>
        <v>0.5429144909112472</v>
      </c>
      <c r="Y102" s="8">
        <f t="shared" si="47"/>
        <v>0.23010783306019938</v>
      </c>
      <c r="Z102" s="8">
        <f t="shared" si="48"/>
        <v>0.8557211487622951</v>
      </c>
      <c r="AA102" s="9">
        <f t="shared" si="49"/>
        <v>900.8831746110177</v>
      </c>
      <c r="AB102">
        <f t="shared" si="50"/>
        <v>544.2031330878037</v>
      </c>
      <c r="AC102">
        <f t="shared" si="51"/>
        <v>-43.949216728049066</v>
      </c>
      <c r="AD102">
        <f t="shared" si="52"/>
        <v>40.386783538440774</v>
      </c>
      <c r="AE102">
        <f t="shared" si="53"/>
        <v>49.613216461559226</v>
      </c>
      <c r="AF102">
        <f t="shared" si="54"/>
        <v>0.013716894187383177</v>
      </c>
      <c r="AG102">
        <f t="shared" si="55"/>
        <v>49.62693335574661</v>
      </c>
      <c r="AH102">
        <f t="shared" si="56"/>
        <v>100.66298236351554</v>
      </c>
    </row>
    <row r="103" spans="4:34" ht="15">
      <c r="D103" s="2">
        <f t="shared" si="29"/>
        <v>40350</v>
      </c>
      <c r="E103" s="8">
        <f t="shared" si="57"/>
        <v>0.4249999999999997</v>
      </c>
      <c r="F103" s="3">
        <f t="shared" si="30"/>
        <v>2455369.175</v>
      </c>
      <c r="G103" s="4">
        <f t="shared" si="31"/>
        <v>0.10470020533880393</v>
      </c>
      <c r="I103">
        <f t="shared" si="32"/>
        <v>89.75445687973661</v>
      </c>
      <c r="J103">
        <f t="shared" si="33"/>
        <v>4126.637065680049</v>
      </c>
      <c r="K103">
        <f t="shared" si="34"/>
        <v>0.01670423132856592</v>
      </c>
      <c r="L103">
        <f t="shared" si="35"/>
        <v>0.43358300370504194</v>
      </c>
      <c r="M103">
        <f t="shared" si="36"/>
        <v>90.18803988344165</v>
      </c>
      <c r="N103">
        <f t="shared" si="37"/>
        <v>4127.070648683754</v>
      </c>
      <c r="O103">
        <f t="shared" si="38"/>
        <v>1.016267557938354</v>
      </c>
      <c r="P103">
        <f t="shared" si="39"/>
        <v>90.18701593528928</v>
      </c>
      <c r="Q103">
        <f t="shared" si="40"/>
        <v>23.437929570972294</v>
      </c>
      <c r="R103">
        <f t="shared" si="41"/>
        <v>23.43848520761051</v>
      </c>
      <c r="S103">
        <f>DEGREES(ATAN2(COS(RADIANS(P103)),COS(RADIANS(R103))*SIN(RADIANS(P103))))</f>
        <v>90.20383468816875</v>
      </c>
      <c r="T103">
        <f t="shared" si="42"/>
        <v>23.438352886385164</v>
      </c>
      <c r="U103">
        <f t="shared" si="43"/>
        <v>0.04303148587119849</v>
      </c>
      <c r="V103">
        <f t="shared" si="44"/>
        <v>-1.797772029371832</v>
      </c>
      <c r="W103">
        <f t="shared" si="45"/>
        <v>112.61039074958488</v>
      </c>
      <c r="X103" s="8">
        <f t="shared" si="46"/>
        <v>0.5429151194648415</v>
      </c>
      <c r="Y103" s="8">
        <f t="shared" si="47"/>
        <v>0.23010847849377236</v>
      </c>
      <c r="Z103" s="8">
        <f t="shared" si="48"/>
        <v>0.8557217604359106</v>
      </c>
      <c r="AA103" s="9">
        <f t="shared" si="49"/>
        <v>900.883125996679</v>
      </c>
      <c r="AB103">
        <f t="shared" si="50"/>
        <v>550.2022279706277</v>
      </c>
      <c r="AC103">
        <f t="shared" si="51"/>
        <v>-42.44944300734306</v>
      </c>
      <c r="AD103">
        <f t="shared" si="52"/>
        <v>39.26009442715097</v>
      </c>
      <c r="AE103">
        <f t="shared" si="53"/>
        <v>50.73990557284903</v>
      </c>
      <c r="AF103">
        <f t="shared" si="54"/>
        <v>0.013180159550941843</v>
      </c>
      <c r="AG103">
        <f t="shared" si="55"/>
        <v>50.753085732399974</v>
      </c>
      <c r="AH103">
        <f t="shared" si="56"/>
        <v>101.89656106738113</v>
      </c>
    </row>
    <row r="104" spans="4:34" ht="15">
      <c r="D104" s="2">
        <f t="shared" si="29"/>
        <v>40350</v>
      </c>
      <c r="E104" s="8">
        <f t="shared" si="57"/>
        <v>0.42916666666666636</v>
      </c>
      <c r="F104" s="3">
        <f t="shared" si="30"/>
        <v>2455369.1791666667</v>
      </c>
      <c r="G104" s="4">
        <f t="shared" si="31"/>
        <v>0.10470031941592602</v>
      </c>
      <c r="I104">
        <f t="shared" si="32"/>
        <v>89.7585637439579</v>
      </c>
      <c r="J104">
        <f t="shared" si="33"/>
        <v>4126.641172348101</v>
      </c>
      <c r="K104">
        <f t="shared" si="34"/>
        <v>0.016704231323767436</v>
      </c>
      <c r="L104">
        <f t="shared" si="35"/>
        <v>0.4334520351567061</v>
      </c>
      <c r="M104">
        <f t="shared" si="36"/>
        <v>90.1920157791146</v>
      </c>
      <c r="N104">
        <f t="shared" si="37"/>
        <v>4127.074624383257</v>
      </c>
      <c r="O104">
        <f t="shared" si="38"/>
        <v>1.0162678258201165</v>
      </c>
      <c r="P104">
        <f t="shared" si="39"/>
        <v>90.19099183495742</v>
      </c>
      <c r="Q104">
        <f t="shared" si="40"/>
        <v>23.437929569488812</v>
      </c>
      <c r="R104">
        <f t="shared" si="41"/>
        <v>23.438485196503713</v>
      </c>
      <c r="S104">
        <f>DEGREES(ATAN2(COS(RADIANS(P104)),COS(RADIANS(R104))*SIN(RADIANS(P104))))</f>
        <v>90.20816814321839</v>
      </c>
      <c r="T104">
        <f t="shared" si="42"/>
        <v>23.43834718926605</v>
      </c>
      <c r="U104">
        <f t="shared" si="43"/>
        <v>0.043031485829255756</v>
      </c>
      <c r="V104">
        <f t="shared" si="44"/>
        <v>-1.7986771363046465</v>
      </c>
      <c r="W104">
        <f t="shared" si="45"/>
        <v>112.61038454247793</v>
      </c>
      <c r="X104" s="8">
        <f t="shared" si="46"/>
        <v>0.5429157480113227</v>
      </c>
      <c r="Y104" s="8">
        <f t="shared" si="47"/>
        <v>0.23010912428221736</v>
      </c>
      <c r="Z104" s="8">
        <f t="shared" si="48"/>
        <v>0.8557223717404281</v>
      </c>
      <c r="AA104" s="9">
        <f t="shared" si="49"/>
        <v>900.8830763398234</v>
      </c>
      <c r="AB104">
        <f t="shared" si="50"/>
        <v>556.2013228636949</v>
      </c>
      <c r="AC104">
        <f t="shared" si="51"/>
        <v>-40.949669284076265</v>
      </c>
      <c r="AD104">
        <f t="shared" si="52"/>
        <v>38.138593788206364</v>
      </c>
      <c r="AE104">
        <f t="shared" si="53"/>
        <v>51.861406211793636</v>
      </c>
      <c r="AF104">
        <f t="shared" si="54"/>
        <v>0.012662663561312154</v>
      </c>
      <c r="AG104">
        <f t="shared" si="55"/>
        <v>51.87406887535495</v>
      </c>
      <c r="AH104">
        <f t="shared" si="56"/>
        <v>103.1718732072951</v>
      </c>
    </row>
    <row r="105" spans="4:34" ht="15">
      <c r="D105" s="2">
        <f t="shared" si="29"/>
        <v>40350</v>
      </c>
      <c r="E105" s="8">
        <f t="shared" si="57"/>
        <v>0.433333333333333</v>
      </c>
      <c r="F105" s="3">
        <f t="shared" si="30"/>
        <v>2455369.183333333</v>
      </c>
      <c r="G105" s="4">
        <f t="shared" si="31"/>
        <v>0.10470043349303534</v>
      </c>
      <c r="I105">
        <f t="shared" si="32"/>
        <v>89.76267060772125</v>
      </c>
      <c r="J105">
        <f t="shared" si="33"/>
        <v>4126.645279015693</v>
      </c>
      <c r="K105">
        <f t="shared" si="34"/>
        <v>0.01670423131896895</v>
      </c>
      <c r="L105">
        <f t="shared" si="35"/>
        <v>0.43332106452713476</v>
      </c>
      <c r="M105">
        <f t="shared" si="36"/>
        <v>90.19599167224838</v>
      </c>
      <c r="N105">
        <f t="shared" si="37"/>
        <v>4127.07860008022</v>
      </c>
      <c r="O105">
        <f t="shared" si="38"/>
        <v>1.0162680936208648</v>
      </c>
      <c r="P105">
        <f t="shared" si="39"/>
        <v>90.19496773208633</v>
      </c>
      <c r="Q105">
        <f t="shared" si="40"/>
        <v>23.437929568005334</v>
      </c>
      <c r="R105">
        <f t="shared" si="41"/>
        <v>23.43848518539691</v>
      </c>
      <c r="S105">
        <f>DEGREES(ATAN2(COS(RADIANS(P105)),COS(RADIANS(R105))*SIN(RADIANS(P105))))</f>
        <v>90.21250159512289</v>
      </c>
      <c r="T105">
        <f t="shared" si="42"/>
        <v>23.438341372540016</v>
      </c>
      <c r="U105">
        <f t="shared" si="43"/>
        <v>0.043031485787312994</v>
      </c>
      <c r="V105">
        <f t="shared" si="44"/>
        <v>-1.7995822327645852</v>
      </c>
      <c r="W105">
        <f t="shared" si="45"/>
        <v>112.61037820505813</v>
      </c>
      <c r="X105" s="8">
        <f t="shared" si="46"/>
        <v>0.5429163765505309</v>
      </c>
      <c r="Y105" s="8">
        <f t="shared" si="47"/>
        <v>0.23010977042536945</v>
      </c>
      <c r="Z105" s="8">
        <f t="shared" si="48"/>
        <v>0.8557229826756925</v>
      </c>
      <c r="AA105" s="9">
        <f t="shared" si="49"/>
        <v>900.883025640465</v>
      </c>
      <c r="AB105">
        <f t="shared" si="50"/>
        <v>562.200417767235</v>
      </c>
      <c r="AC105">
        <f t="shared" si="51"/>
        <v>-39.44989555819126</v>
      </c>
      <c r="AD105">
        <f t="shared" si="52"/>
        <v>37.02302815705183</v>
      </c>
      <c r="AE105">
        <f t="shared" si="53"/>
        <v>52.97697184294817</v>
      </c>
      <c r="AF105">
        <f t="shared" si="54"/>
        <v>0.012163362616827624</v>
      </c>
      <c r="AG105">
        <f t="shared" si="55"/>
        <v>52.98913520556499</v>
      </c>
      <c r="AH105">
        <f t="shared" si="56"/>
        <v>104.49288396212751</v>
      </c>
    </row>
    <row r="106" spans="4:34" ht="15">
      <c r="D106" s="2">
        <f t="shared" si="29"/>
        <v>40350</v>
      </c>
      <c r="E106" s="8">
        <f t="shared" si="57"/>
        <v>0.43749999999999967</v>
      </c>
      <c r="F106" s="3">
        <f t="shared" si="30"/>
        <v>2455369.1875</v>
      </c>
      <c r="G106" s="4">
        <f t="shared" si="31"/>
        <v>0.10470054757015743</v>
      </c>
      <c r="I106">
        <f t="shared" si="32"/>
        <v>89.76677747194344</v>
      </c>
      <c r="J106">
        <f t="shared" si="33"/>
        <v>4126.649385683743</v>
      </c>
      <c r="K106">
        <f t="shared" si="34"/>
        <v>0.016704231314170464</v>
      </c>
      <c r="L106">
        <f t="shared" si="35"/>
        <v>0.43319009178769824</v>
      </c>
      <c r="M106">
        <f t="shared" si="36"/>
        <v>90.19996756373114</v>
      </c>
      <c r="N106">
        <f t="shared" si="37"/>
        <v>4127.082575775531</v>
      </c>
      <c r="O106">
        <f t="shared" si="38"/>
        <v>1.0162683613406576</v>
      </c>
      <c r="P106">
        <f t="shared" si="39"/>
        <v>90.19894362756413</v>
      </c>
      <c r="Q106">
        <f t="shared" si="40"/>
        <v>23.437929566521852</v>
      </c>
      <c r="R106">
        <f t="shared" si="41"/>
        <v>23.438485174290097</v>
      </c>
      <c r="S106">
        <f>DEGREES(ATAN2(COS(RADIANS(P106)),COS(RADIANS(R106))*SIN(RADIANS(P106))))</f>
        <v>90.21683504484243</v>
      </c>
      <c r="T106">
        <f t="shared" si="42"/>
        <v>23.438335436205975</v>
      </c>
      <c r="U106">
        <f t="shared" si="43"/>
        <v>0.04303148574537018</v>
      </c>
      <c r="V106">
        <f t="shared" si="44"/>
        <v>-1.800487318925103</v>
      </c>
      <c r="W106">
        <f t="shared" si="45"/>
        <v>112.61037173732427</v>
      </c>
      <c r="X106" s="8">
        <f t="shared" si="46"/>
        <v>0.542917005082587</v>
      </c>
      <c r="Y106" s="8">
        <f t="shared" si="47"/>
        <v>0.23011041692335293</v>
      </c>
      <c r="Z106" s="8">
        <f t="shared" si="48"/>
        <v>0.855723593241821</v>
      </c>
      <c r="AA106" s="9">
        <f t="shared" si="49"/>
        <v>900.8829738985942</v>
      </c>
      <c r="AB106">
        <f t="shared" si="50"/>
        <v>568.1995126810745</v>
      </c>
      <c r="AC106">
        <f t="shared" si="51"/>
        <v>-37.95012182973139</v>
      </c>
      <c r="AD106">
        <f t="shared" si="52"/>
        <v>35.914220824305765</v>
      </c>
      <c r="AE106">
        <f t="shared" si="53"/>
        <v>54.085779175694235</v>
      </c>
      <c r="AF106">
        <f t="shared" si="54"/>
        <v>0.011681330614069972</v>
      </c>
      <c r="AG106">
        <f t="shared" si="55"/>
        <v>54.0974605063083</v>
      </c>
      <c r="AH106">
        <f t="shared" si="56"/>
        <v>105.86395700677986</v>
      </c>
    </row>
    <row r="107" spans="4:34" ht="15">
      <c r="D107" s="2">
        <f t="shared" si="29"/>
        <v>40350</v>
      </c>
      <c r="E107" s="8">
        <f t="shared" si="57"/>
        <v>0.4416666666666663</v>
      </c>
      <c r="F107" s="3">
        <f t="shared" si="30"/>
        <v>2455369.191666667</v>
      </c>
      <c r="G107" s="4">
        <f t="shared" si="31"/>
        <v>0.10470066164727951</v>
      </c>
      <c r="I107">
        <f t="shared" si="32"/>
        <v>89.77088433616609</v>
      </c>
      <c r="J107">
        <f t="shared" si="33"/>
        <v>4126.653492351795</v>
      </c>
      <c r="K107">
        <f t="shared" si="34"/>
        <v>0.016704231309371976</v>
      </c>
      <c r="L107">
        <f t="shared" si="35"/>
        <v>0.43305911695362526</v>
      </c>
      <c r="M107">
        <f t="shared" si="36"/>
        <v>90.20394345311972</v>
      </c>
      <c r="N107">
        <f t="shared" si="37"/>
        <v>4127.086551468748</v>
      </c>
      <c r="O107">
        <f t="shared" si="38"/>
        <v>1.0162686289794638</v>
      </c>
      <c r="P107">
        <f t="shared" si="39"/>
        <v>90.20291952094772</v>
      </c>
      <c r="Q107">
        <f t="shared" si="40"/>
        <v>23.437929565038374</v>
      </c>
      <c r="R107">
        <f t="shared" si="41"/>
        <v>23.438485163183277</v>
      </c>
      <c r="S107">
        <f>DEGREES(ATAN2(COS(RADIANS(P107)),COS(RADIANS(R107))*SIN(RADIANS(P107))))</f>
        <v>90.2211684918862</v>
      </c>
      <c r="T107">
        <f t="shared" si="42"/>
        <v>23.438329380264808</v>
      </c>
      <c r="U107">
        <f t="shared" si="43"/>
        <v>0.04303148570342735</v>
      </c>
      <c r="V107">
        <f t="shared" si="44"/>
        <v>-1.8013923946566153</v>
      </c>
      <c r="W107">
        <f t="shared" si="45"/>
        <v>112.61036513927742</v>
      </c>
      <c r="X107" s="8">
        <f t="shared" si="46"/>
        <v>0.5429176336074004</v>
      </c>
      <c r="Y107" s="8">
        <f t="shared" si="47"/>
        <v>0.23011106377607426</v>
      </c>
      <c r="Z107" s="8">
        <f t="shared" si="48"/>
        <v>0.8557242034387266</v>
      </c>
      <c r="AA107" s="9">
        <f t="shared" si="49"/>
        <v>900.8829211142194</v>
      </c>
      <c r="AB107">
        <f t="shared" si="50"/>
        <v>574.1986076053429</v>
      </c>
      <c r="AC107">
        <f t="shared" si="51"/>
        <v>-36.45034809866428</v>
      </c>
      <c r="AD107">
        <f t="shared" si="52"/>
        <v>34.81308300227024</v>
      </c>
      <c r="AE107">
        <f t="shared" si="53"/>
        <v>55.18691699772976</v>
      </c>
      <c r="AF107">
        <f t="shared" si="54"/>
        <v>0.011215752430433806</v>
      </c>
      <c r="AG107">
        <f t="shared" si="55"/>
        <v>55.19813275016019</v>
      </c>
      <c r="AH107">
        <f t="shared" si="56"/>
        <v>107.28989935604392</v>
      </c>
    </row>
    <row r="108" spans="4:34" ht="15">
      <c r="D108" s="2">
        <f t="shared" si="29"/>
        <v>40350</v>
      </c>
      <c r="E108" s="8">
        <f t="shared" si="57"/>
        <v>0.44583333333333297</v>
      </c>
      <c r="F108" s="3">
        <f t="shared" si="30"/>
        <v>2455369.1958333333</v>
      </c>
      <c r="G108" s="4">
        <f t="shared" si="31"/>
        <v>0.10470077572438884</v>
      </c>
      <c r="I108">
        <f t="shared" si="32"/>
        <v>89.77499119992854</v>
      </c>
      <c r="J108">
        <f t="shared" si="33"/>
        <v>4126.657599019387</v>
      </c>
      <c r="K108">
        <f t="shared" si="34"/>
        <v>0.01670423130457349</v>
      </c>
      <c r="L108">
        <f t="shared" si="35"/>
        <v>0.4329281400402237</v>
      </c>
      <c r="M108">
        <f t="shared" si="36"/>
        <v>90.20791933996875</v>
      </c>
      <c r="N108">
        <f t="shared" si="37"/>
        <v>4127.090527159427</v>
      </c>
      <c r="O108">
        <f t="shared" si="38"/>
        <v>1.0162688965372522</v>
      </c>
      <c r="P108">
        <f t="shared" si="39"/>
        <v>90.20689541179166</v>
      </c>
      <c r="Q108">
        <f t="shared" si="40"/>
        <v>23.437929563554892</v>
      </c>
      <c r="R108">
        <f t="shared" si="41"/>
        <v>23.43848515207645</v>
      </c>
      <c r="S108">
        <f>DEGREES(ATAN2(COS(RADIANS(P108)),COS(RADIANS(R108))*SIN(RADIANS(P108))))</f>
        <v>90.22550193576087</v>
      </c>
      <c r="T108">
        <f t="shared" si="42"/>
        <v>23.438323204717463</v>
      </c>
      <c r="U108">
        <f t="shared" si="43"/>
        <v>0.043031485661484514</v>
      </c>
      <c r="V108">
        <f t="shared" si="44"/>
        <v>-1.8022974598290618</v>
      </c>
      <c r="W108">
        <f t="shared" si="45"/>
        <v>112.61035841091862</v>
      </c>
      <c r="X108" s="8">
        <f t="shared" si="46"/>
        <v>0.5429182621248814</v>
      </c>
      <c r="Y108" s="8">
        <f t="shared" si="47"/>
        <v>0.23011171098344074</v>
      </c>
      <c r="Z108" s="8">
        <f t="shared" si="48"/>
        <v>0.855724813266322</v>
      </c>
      <c r="AA108" s="9">
        <f t="shared" si="49"/>
        <v>900.882867287349</v>
      </c>
      <c r="AB108">
        <f t="shared" si="50"/>
        <v>580.1977025401703</v>
      </c>
      <c r="AC108">
        <f t="shared" si="51"/>
        <v>-34.95057436495742</v>
      </c>
      <c r="AD108">
        <f t="shared" si="52"/>
        <v>33.7206266899313</v>
      </c>
      <c r="AE108">
        <f t="shared" si="53"/>
        <v>56.2793733100687</v>
      </c>
      <c r="AF108">
        <f t="shared" si="54"/>
        <v>0.01076591902400415</v>
      </c>
      <c r="AG108">
        <f t="shared" si="55"/>
        <v>56.2901392290927</v>
      </c>
      <c r="AH108">
        <f t="shared" si="56"/>
        <v>108.77601007234796</v>
      </c>
    </row>
    <row r="109" spans="4:34" ht="15">
      <c r="D109" s="2">
        <f t="shared" si="29"/>
        <v>40350</v>
      </c>
      <c r="E109" s="8">
        <f t="shared" si="57"/>
        <v>0.4499999999999996</v>
      </c>
      <c r="F109" s="3">
        <f t="shared" si="30"/>
        <v>2455369.2</v>
      </c>
      <c r="G109" s="4">
        <f t="shared" si="31"/>
        <v>0.10470088980151092</v>
      </c>
      <c r="I109">
        <f t="shared" si="32"/>
        <v>89.77909806415073</v>
      </c>
      <c r="J109">
        <f t="shared" si="33"/>
        <v>4126.661705687438</v>
      </c>
      <c r="K109">
        <f t="shared" si="34"/>
        <v>0.016704231299775003</v>
      </c>
      <c r="L109">
        <f t="shared" si="35"/>
        <v>0.4327971610188103</v>
      </c>
      <c r="M109">
        <f t="shared" si="36"/>
        <v>90.21189522516954</v>
      </c>
      <c r="N109">
        <f t="shared" si="37"/>
        <v>4127.0945028484575</v>
      </c>
      <c r="O109">
        <f t="shared" si="38"/>
        <v>1.0162691640140813</v>
      </c>
      <c r="P109">
        <f t="shared" si="39"/>
        <v>90.21087130098731</v>
      </c>
      <c r="Q109">
        <f t="shared" si="40"/>
        <v>23.437929562071414</v>
      </c>
      <c r="R109">
        <f t="shared" si="41"/>
        <v>23.43848514096961</v>
      </c>
      <c r="S109">
        <f>DEGREES(ATAN2(COS(RADIANS(P109)),COS(RADIANS(R109))*SIN(RADIANS(P109))))</f>
        <v>90.2298353774301</v>
      </c>
      <c r="T109">
        <f t="shared" si="42"/>
        <v>23.43831690956278</v>
      </c>
      <c r="U109">
        <f t="shared" si="43"/>
        <v>0.04303148561954161</v>
      </c>
      <c r="V109">
        <f t="shared" si="44"/>
        <v>-1.8032025146168082</v>
      </c>
      <c r="W109">
        <f t="shared" si="45"/>
        <v>112.61035155224673</v>
      </c>
      <c r="X109" s="8">
        <f t="shared" si="46"/>
        <v>0.5429188906351505</v>
      </c>
      <c r="Y109" s="8">
        <f t="shared" si="47"/>
        <v>0.23011235854557627</v>
      </c>
      <c r="Z109" s="8">
        <f t="shared" si="48"/>
        <v>0.8557254227247248</v>
      </c>
      <c r="AA109" s="9">
        <f t="shared" si="49"/>
        <v>900.8828124179738</v>
      </c>
      <c r="AB109">
        <f t="shared" si="50"/>
        <v>586.1967974853826</v>
      </c>
      <c r="AC109">
        <f t="shared" si="51"/>
        <v>-33.45080062865435</v>
      </c>
      <c r="AD109">
        <f t="shared" si="52"/>
        <v>32.63797948718717</v>
      </c>
      <c r="AE109">
        <f t="shared" si="53"/>
        <v>57.36202051281283</v>
      </c>
      <c r="AF109">
        <f t="shared" si="54"/>
        <v>0.010331224075188938</v>
      </c>
      <c r="AG109">
        <f t="shared" si="55"/>
        <v>57.37235173688802</v>
      </c>
      <c r="AH109">
        <f t="shared" si="56"/>
        <v>110.32813245808273</v>
      </c>
    </row>
    <row r="110" spans="4:34" ht="15">
      <c r="D110" s="2">
        <f t="shared" si="29"/>
        <v>40350</v>
      </c>
      <c r="E110" s="8">
        <f t="shared" si="57"/>
        <v>0.4541666666666663</v>
      </c>
      <c r="F110" s="3">
        <f t="shared" si="30"/>
        <v>2455369.2041666666</v>
      </c>
      <c r="G110" s="4">
        <f t="shared" si="31"/>
        <v>0.10470100387862025</v>
      </c>
      <c r="I110">
        <f t="shared" si="32"/>
        <v>89.78320492791408</v>
      </c>
      <c r="J110">
        <f t="shared" si="33"/>
        <v>4126.6658123550305</v>
      </c>
      <c r="K110">
        <f t="shared" si="34"/>
        <v>0.01670423129497652</v>
      </c>
      <c r="L110">
        <f t="shared" si="35"/>
        <v>0.4326661799193653</v>
      </c>
      <c r="M110">
        <f t="shared" si="36"/>
        <v>90.21587110783345</v>
      </c>
      <c r="N110">
        <f t="shared" si="37"/>
        <v>4127.09847853495</v>
      </c>
      <c r="O110">
        <f t="shared" si="38"/>
        <v>1.01626943140989</v>
      </c>
      <c r="P110">
        <f t="shared" si="39"/>
        <v>90.21484718764599</v>
      </c>
      <c r="Q110">
        <f t="shared" si="40"/>
        <v>23.437929560587932</v>
      </c>
      <c r="R110">
        <f t="shared" si="41"/>
        <v>23.438485129862766</v>
      </c>
      <c r="S110">
        <f>DEGREES(ATAN2(COS(RADIANS(P110)),COS(RADIANS(R110))*SIN(RADIANS(P110))))</f>
        <v>90.23416881591749</v>
      </c>
      <c r="T110">
        <f t="shared" si="42"/>
        <v>23.438310494802394</v>
      </c>
      <c r="U110">
        <f t="shared" si="43"/>
        <v>0.043031485577598685</v>
      </c>
      <c r="V110">
        <f t="shared" si="44"/>
        <v>-1.8041075587891804</v>
      </c>
      <c r="W110">
        <f t="shared" si="45"/>
        <v>112.61034456326352</v>
      </c>
      <c r="X110" s="8">
        <f t="shared" si="46"/>
        <v>0.542919519138048</v>
      </c>
      <c r="Y110" s="8">
        <f t="shared" si="47"/>
        <v>0.23011300646231603</v>
      </c>
      <c r="Z110" s="8">
        <f t="shared" si="48"/>
        <v>0.85572603181378</v>
      </c>
      <c r="AA110" s="9">
        <f t="shared" si="49"/>
        <v>900.8827565061082</v>
      </c>
      <c r="AB110">
        <f t="shared" si="50"/>
        <v>592.1958924412103</v>
      </c>
      <c r="AC110">
        <f t="shared" si="51"/>
        <v>-31.95102688969743</v>
      </c>
      <c r="AD110">
        <f t="shared" si="52"/>
        <v>31.56640163048059</v>
      </c>
      <c r="AE110">
        <f t="shared" si="53"/>
        <v>58.43359836951941</v>
      </c>
      <c r="AF110">
        <f t="shared" si="54"/>
        <v>0.0099111621239423</v>
      </c>
      <c r="AG110">
        <f t="shared" si="55"/>
        <v>58.44350953164335</v>
      </c>
      <c r="AH110">
        <f t="shared" si="56"/>
        <v>111.95270891820559</v>
      </c>
    </row>
    <row r="111" spans="4:34" ht="15">
      <c r="D111" s="2">
        <f t="shared" si="29"/>
        <v>40350</v>
      </c>
      <c r="E111" s="8">
        <f t="shared" si="57"/>
        <v>0.4583333333333329</v>
      </c>
      <c r="F111" s="3">
        <f t="shared" si="30"/>
        <v>2455369.2083333335</v>
      </c>
      <c r="G111" s="4">
        <f t="shared" si="31"/>
        <v>0.10470111795574233</v>
      </c>
      <c r="I111">
        <f t="shared" si="32"/>
        <v>89.78731179213628</v>
      </c>
      <c r="J111">
        <f t="shared" si="33"/>
        <v>4126.669919023081</v>
      </c>
      <c r="K111">
        <f t="shared" si="34"/>
        <v>0.01670423129017803</v>
      </c>
      <c r="L111">
        <f t="shared" si="35"/>
        <v>0.4325351967132307</v>
      </c>
      <c r="M111">
        <f t="shared" si="36"/>
        <v>90.21984698884951</v>
      </c>
      <c r="N111">
        <f t="shared" si="37"/>
        <v>4127.102454219795</v>
      </c>
      <c r="O111">
        <f t="shared" si="38"/>
        <v>1.0162696987247368</v>
      </c>
      <c r="P111">
        <f t="shared" si="39"/>
        <v>90.21882307265676</v>
      </c>
      <c r="Q111">
        <f t="shared" si="40"/>
        <v>23.437929559104454</v>
      </c>
      <c r="R111">
        <f t="shared" si="41"/>
        <v>23.438485118755914</v>
      </c>
      <c r="S111">
        <f>DEGREES(ATAN2(COS(RADIANS(P111)),COS(RADIANS(R111))*SIN(RADIANS(P111))))</f>
        <v>90.23850225218416</v>
      </c>
      <c r="T111">
        <f t="shared" si="42"/>
        <v>23.438303960435125</v>
      </c>
      <c r="U111">
        <f t="shared" si="43"/>
        <v>0.04303148553565574</v>
      </c>
      <c r="V111">
        <f t="shared" si="44"/>
        <v>-1.8050125925198302</v>
      </c>
      <c r="W111">
        <f t="shared" si="45"/>
        <v>112.61033744396781</v>
      </c>
      <c r="X111" s="8">
        <f t="shared" si="46"/>
        <v>0.5429201476336943</v>
      </c>
      <c r="Y111" s="8">
        <f t="shared" si="47"/>
        <v>0.23011365473378376</v>
      </c>
      <c r="Z111" s="8">
        <f t="shared" si="48"/>
        <v>0.8557266405336049</v>
      </c>
      <c r="AA111" s="9">
        <f t="shared" si="49"/>
        <v>900.8826995517425</v>
      </c>
      <c r="AB111">
        <f t="shared" si="50"/>
        <v>598.1949874074796</v>
      </c>
      <c r="AC111">
        <f t="shared" si="51"/>
        <v>-30.451253148130093</v>
      </c>
      <c r="AD111">
        <f t="shared" si="52"/>
        <v>30.507305535765255</v>
      </c>
      <c r="AE111">
        <f t="shared" si="53"/>
        <v>59.492694464234745</v>
      </c>
      <c r="AF111">
        <f t="shared" si="54"/>
        <v>0.009505328180271572</v>
      </c>
      <c r="AG111">
        <f t="shared" si="55"/>
        <v>59.50219979241502</v>
      </c>
      <c r="AH111">
        <f t="shared" si="56"/>
        <v>113.65683703235345</v>
      </c>
    </row>
    <row r="112" spans="4:34" ht="15">
      <c r="D112" s="2">
        <f t="shared" si="29"/>
        <v>40350</v>
      </c>
      <c r="E112" s="8">
        <f t="shared" si="57"/>
        <v>0.4624999999999996</v>
      </c>
      <c r="F112" s="3">
        <f t="shared" si="30"/>
        <v>2455369.2125</v>
      </c>
      <c r="G112" s="4">
        <f t="shared" si="31"/>
        <v>0.10470123203285166</v>
      </c>
      <c r="I112">
        <f t="shared" si="32"/>
        <v>89.79141865589872</v>
      </c>
      <c r="J112">
        <f t="shared" si="33"/>
        <v>4126.674025690673</v>
      </c>
      <c r="K112">
        <f t="shared" si="34"/>
        <v>0.016704231285379546</v>
      </c>
      <c r="L112">
        <f t="shared" si="35"/>
        <v>0.4324042114302841</v>
      </c>
      <c r="M112">
        <f t="shared" si="36"/>
        <v>90.223822867329</v>
      </c>
      <c r="N112">
        <f t="shared" si="37"/>
        <v>4127.106429902104</v>
      </c>
      <c r="O112">
        <f t="shared" si="38"/>
        <v>1.0162699659585612</v>
      </c>
      <c r="P112">
        <f t="shared" si="39"/>
        <v>90.2227989551309</v>
      </c>
      <c r="Q112">
        <f t="shared" si="40"/>
        <v>23.437929557620976</v>
      </c>
      <c r="R112">
        <f t="shared" si="41"/>
        <v>23.438485107649054</v>
      </c>
      <c r="S112">
        <f>DEGREES(ATAN2(COS(RADIANS(P112)),COS(RADIANS(R112))*SIN(RADIANS(P112))))</f>
        <v>90.24283568525365</v>
      </c>
      <c r="T112">
        <f t="shared" si="42"/>
        <v>23.438297306462665</v>
      </c>
      <c r="U112">
        <f t="shared" si="43"/>
        <v>0.043031485493712766</v>
      </c>
      <c r="V112">
        <f t="shared" si="44"/>
        <v>-1.8059176155776357</v>
      </c>
      <c r="W112">
        <f t="shared" si="45"/>
        <v>112.61033019436147</v>
      </c>
      <c r="X112" s="8">
        <f t="shared" si="46"/>
        <v>0.5429207761219288</v>
      </c>
      <c r="Y112" s="8">
        <f t="shared" si="47"/>
        <v>0.2301143033598136</v>
      </c>
      <c r="Z112" s="8">
        <f t="shared" si="48"/>
        <v>0.855727248884044</v>
      </c>
      <c r="AA112" s="9">
        <f t="shared" si="49"/>
        <v>900.8826415548917</v>
      </c>
      <c r="AB112">
        <f t="shared" si="50"/>
        <v>604.1940823844218</v>
      </c>
      <c r="AC112">
        <f t="shared" si="51"/>
        <v>-28.951479403894552</v>
      </c>
      <c r="AD112">
        <f t="shared" si="52"/>
        <v>29.462278130992633</v>
      </c>
      <c r="AE112">
        <f t="shared" si="53"/>
        <v>60.53772186900737</v>
      </c>
      <c r="AF112">
        <f t="shared" si="54"/>
        <v>0.009113418801733372</v>
      </c>
      <c r="AG112">
        <f t="shared" si="55"/>
        <v>60.5468352878091</v>
      </c>
      <c r="AH112">
        <f t="shared" si="56"/>
        <v>115.44832444001037</v>
      </c>
    </row>
    <row r="113" spans="4:34" ht="15">
      <c r="D113" s="2">
        <f t="shared" si="29"/>
        <v>40350</v>
      </c>
      <c r="E113" s="8">
        <f t="shared" si="57"/>
        <v>0.46666666666666623</v>
      </c>
      <c r="F113" s="3">
        <f t="shared" si="30"/>
        <v>2455369.216666667</v>
      </c>
      <c r="G113" s="4">
        <f t="shared" si="31"/>
        <v>0.10470134610997374</v>
      </c>
      <c r="I113">
        <f t="shared" si="32"/>
        <v>89.79552552012137</v>
      </c>
      <c r="J113">
        <f t="shared" si="33"/>
        <v>4126.678132358724</v>
      </c>
      <c r="K113">
        <f t="shared" si="34"/>
        <v>0.01670423128058106</v>
      </c>
      <c r="L113">
        <f t="shared" si="35"/>
        <v>0.43227322404191826</v>
      </c>
      <c r="M113">
        <f t="shared" si="36"/>
        <v>90.2277987441633</v>
      </c>
      <c r="N113">
        <f t="shared" si="37"/>
        <v>4127.110405582765</v>
      </c>
      <c r="O113">
        <f t="shared" si="38"/>
        <v>1.016270233111421</v>
      </c>
      <c r="P113">
        <f t="shared" si="39"/>
        <v>90.22677483595976</v>
      </c>
      <c r="Q113">
        <f t="shared" si="40"/>
        <v>23.437929556137494</v>
      </c>
      <c r="R113">
        <f t="shared" si="41"/>
        <v>23.438485096542184</v>
      </c>
      <c r="S113">
        <f>DEGREES(ATAN2(COS(RADIANS(P113)),COS(RADIANS(R113))*SIN(RADIANS(P113))))</f>
        <v>90.24716911608962</v>
      </c>
      <c r="T113">
        <f t="shared" si="42"/>
        <v>23.438290532883755</v>
      </c>
      <c r="U113">
        <f t="shared" si="43"/>
        <v>0.043031485451769755</v>
      </c>
      <c r="V113">
        <f t="shared" si="44"/>
        <v>-1.806822628137294</v>
      </c>
      <c r="W113">
        <f t="shared" si="45"/>
        <v>112.61032281444322</v>
      </c>
      <c r="X113" s="8">
        <f t="shared" si="46"/>
        <v>0.5429214046028731</v>
      </c>
      <c r="Y113" s="8">
        <f t="shared" si="47"/>
        <v>0.2301149523405308</v>
      </c>
      <c r="Z113" s="8">
        <f t="shared" si="48"/>
        <v>0.8557278568652154</v>
      </c>
      <c r="AA113" s="9">
        <f t="shared" si="49"/>
        <v>900.8825825155458</v>
      </c>
      <c r="AB113">
        <f t="shared" si="50"/>
        <v>610.193177371862</v>
      </c>
      <c r="AC113">
        <f t="shared" si="51"/>
        <v>-27.451705657034495</v>
      </c>
      <c r="AD113">
        <f t="shared" si="52"/>
        <v>28.43310623157099</v>
      </c>
      <c r="AE113">
        <f t="shared" si="53"/>
        <v>61.56689376842901</v>
      </c>
      <c r="AF113">
        <f t="shared" si="54"/>
        <v>0.008735234638744174</v>
      </c>
      <c r="AG113">
        <f t="shared" si="55"/>
        <v>61.57562900306775</v>
      </c>
      <c r="AH113">
        <f t="shared" si="56"/>
        <v>117.33573880764737</v>
      </c>
    </row>
    <row r="114" spans="4:34" ht="15">
      <c r="D114" s="2">
        <f t="shared" si="29"/>
        <v>40350</v>
      </c>
      <c r="E114" s="8">
        <f t="shared" si="57"/>
        <v>0.4708333333333329</v>
      </c>
      <c r="F114" s="3">
        <f t="shared" si="30"/>
        <v>2455369.220833333</v>
      </c>
      <c r="G114" s="4">
        <f t="shared" si="31"/>
        <v>0.10470146018708307</v>
      </c>
      <c r="I114">
        <f t="shared" si="32"/>
        <v>89.79963238388473</v>
      </c>
      <c r="J114">
        <f t="shared" si="33"/>
        <v>4126.682239026316</v>
      </c>
      <c r="K114">
        <f t="shared" si="34"/>
        <v>0.016704231275782574</v>
      </c>
      <c r="L114">
        <f t="shared" si="35"/>
        <v>0.43214223457801154</v>
      </c>
      <c r="M114">
        <f t="shared" si="36"/>
        <v>90.23177461846274</v>
      </c>
      <c r="N114">
        <f t="shared" si="37"/>
        <v>4127.114381260894</v>
      </c>
      <c r="O114">
        <f t="shared" si="38"/>
        <v>1.0162705001832557</v>
      </c>
      <c r="P114">
        <f t="shared" si="39"/>
        <v>90.2307507142537</v>
      </c>
      <c r="Q114">
        <f t="shared" si="40"/>
        <v>23.437929554654016</v>
      </c>
      <c r="R114">
        <f t="shared" si="41"/>
        <v>23.438485085435307</v>
      </c>
      <c r="S114">
        <f>DEGREES(ATAN2(COS(RADIANS(P114)),COS(RADIANS(R114))*SIN(RADIANS(P114))))</f>
        <v>90.25150254371458</v>
      </c>
      <c r="T114">
        <f t="shared" si="42"/>
        <v>23.438283639700156</v>
      </c>
      <c r="U114">
        <f t="shared" si="43"/>
        <v>0.04303148540982671</v>
      </c>
      <c r="V114">
        <f t="shared" si="44"/>
        <v>-1.8077276299673537</v>
      </c>
      <c r="W114">
        <f t="shared" si="45"/>
        <v>112.61031530421502</v>
      </c>
      <c r="X114" s="8">
        <f t="shared" si="46"/>
        <v>0.5429220330763662</v>
      </c>
      <c r="Y114" s="8">
        <f t="shared" si="47"/>
        <v>0.23011560167576894</v>
      </c>
      <c r="Z114" s="8">
        <f t="shared" si="48"/>
        <v>0.8557284644769635</v>
      </c>
      <c r="AA114" s="9">
        <f t="shared" si="49"/>
        <v>900.8825224337202</v>
      </c>
      <c r="AB114">
        <f t="shared" si="50"/>
        <v>616.192272370032</v>
      </c>
      <c r="AC114">
        <f t="shared" si="51"/>
        <v>-25.951931907491996</v>
      </c>
      <c r="AD114">
        <f t="shared" si="52"/>
        <v>27.421805136969414</v>
      </c>
      <c r="AE114">
        <f t="shared" si="53"/>
        <v>62.57819486303059</v>
      </c>
      <c r="AF114">
        <f t="shared" si="54"/>
        <v>0.008370684440669887</v>
      </c>
      <c r="AG114">
        <f t="shared" si="55"/>
        <v>62.58656554747126</v>
      </c>
      <c r="AH114">
        <f t="shared" si="56"/>
        <v>119.32844729067159</v>
      </c>
    </row>
    <row r="115" spans="4:34" ht="15">
      <c r="D115" s="2">
        <f t="shared" si="29"/>
        <v>40350</v>
      </c>
      <c r="E115" s="8">
        <f t="shared" si="57"/>
        <v>0.47499999999999953</v>
      </c>
      <c r="F115" s="3">
        <f t="shared" si="30"/>
        <v>2455369.225</v>
      </c>
      <c r="G115" s="4">
        <f t="shared" si="31"/>
        <v>0.10470157426420515</v>
      </c>
      <c r="I115">
        <f t="shared" si="32"/>
        <v>89.80373924810692</v>
      </c>
      <c r="J115">
        <f t="shared" si="33"/>
        <v>4126.686345694367</v>
      </c>
      <c r="K115">
        <f t="shared" si="34"/>
        <v>0.016704231270984086</v>
      </c>
      <c r="L115">
        <f t="shared" si="35"/>
        <v>0.43201124300993005</v>
      </c>
      <c r="M115">
        <f t="shared" si="36"/>
        <v>90.23575049111685</v>
      </c>
      <c r="N115">
        <f t="shared" si="37"/>
        <v>4127.118356937377</v>
      </c>
      <c r="O115">
        <f t="shared" si="38"/>
        <v>1.0162707671741236</v>
      </c>
      <c r="P115">
        <f t="shared" si="39"/>
        <v>90.23472659090224</v>
      </c>
      <c r="Q115">
        <f t="shared" si="40"/>
        <v>23.437929553170534</v>
      </c>
      <c r="R115">
        <f t="shared" si="41"/>
        <v>23.43848507432842</v>
      </c>
      <c r="S115">
        <f>DEGREES(ATAN2(COS(RADIANS(P115)),COS(RADIANS(R115))*SIN(RADIANS(P115))))</f>
        <v>90.25583596909021</v>
      </c>
      <c r="T115">
        <f t="shared" si="42"/>
        <v>23.438276626910564</v>
      </c>
      <c r="U115">
        <f t="shared" si="43"/>
        <v>0.043031485367883614</v>
      </c>
      <c r="V115">
        <f t="shared" si="44"/>
        <v>-1.8086326212417507</v>
      </c>
      <c r="W115">
        <f t="shared" si="45"/>
        <v>112.61030766367551</v>
      </c>
      <c r="X115" s="8">
        <f t="shared" si="46"/>
        <v>0.542922661542529</v>
      </c>
      <c r="Y115" s="8">
        <f t="shared" si="47"/>
        <v>0.23011625136565256</v>
      </c>
      <c r="Z115" s="8">
        <f t="shared" si="48"/>
        <v>0.8557290717194055</v>
      </c>
      <c r="AA115" s="9">
        <f t="shared" si="49"/>
        <v>900.8824613094041</v>
      </c>
      <c r="AB115">
        <f t="shared" si="50"/>
        <v>622.1913673787576</v>
      </c>
      <c r="AC115">
        <f t="shared" si="51"/>
        <v>-24.4521581553106</v>
      </c>
      <c r="AD115">
        <f t="shared" si="52"/>
        <v>26.43065048495114</v>
      </c>
      <c r="AE115">
        <f t="shared" si="53"/>
        <v>63.569349515048856</v>
      </c>
      <c r="AF115">
        <f t="shared" si="54"/>
        <v>0.008019790488148396</v>
      </c>
      <c r="AG115">
        <f t="shared" si="55"/>
        <v>63.577369305537005</v>
      </c>
      <c r="AH115">
        <f t="shared" si="56"/>
        <v>121.43663736999991</v>
      </c>
    </row>
    <row r="116" spans="4:34" ht="15">
      <c r="D116" s="2">
        <f t="shared" si="29"/>
        <v>40350</v>
      </c>
      <c r="E116" s="8">
        <f t="shared" si="57"/>
        <v>0.4791666666666662</v>
      </c>
      <c r="F116" s="3">
        <f t="shared" si="30"/>
        <v>2455369.2291666665</v>
      </c>
      <c r="G116" s="4">
        <f t="shared" si="31"/>
        <v>0.10470168834131448</v>
      </c>
      <c r="I116">
        <f t="shared" si="32"/>
        <v>89.80784611186937</v>
      </c>
      <c r="J116">
        <f t="shared" si="33"/>
        <v>4126.690452361959</v>
      </c>
      <c r="K116">
        <f t="shared" si="34"/>
        <v>0.016704231266185598</v>
      </c>
      <c r="L116">
        <f t="shared" si="35"/>
        <v>0.431880249367631</v>
      </c>
      <c r="M116">
        <f t="shared" si="36"/>
        <v>90.239726361237</v>
      </c>
      <c r="N116">
        <f t="shared" si="37"/>
        <v>4127.122332611327</v>
      </c>
      <c r="O116">
        <f t="shared" si="38"/>
        <v>1.0162710340839636</v>
      </c>
      <c r="P116">
        <f t="shared" si="39"/>
        <v>90.23870246501677</v>
      </c>
      <c r="Q116">
        <f t="shared" si="40"/>
        <v>23.437929551687056</v>
      </c>
      <c r="R116">
        <f t="shared" si="41"/>
        <v>23.438485063221528</v>
      </c>
      <c r="S116">
        <f>DEGREES(ATAN2(COS(RADIANS(P116)),COS(RADIANS(R116))*SIN(RADIANS(P116))))</f>
        <v>90.26016939124014</v>
      </c>
      <c r="T116">
        <f t="shared" si="42"/>
        <v>23.4382694945168</v>
      </c>
      <c r="U116">
        <f t="shared" si="43"/>
        <v>0.043031485325940526</v>
      </c>
      <c r="V116">
        <f t="shared" si="44"/>
        <v>-1.8095376017296925</v>
      </c>
      <c r="W116">
        <f t="shared" si="45"/>
        <v>112.61029989282676</v>
      </c>
      <c r="X116" s="8">
        <f t="shared" si="46"/>
        <v>0.5429232900012012</v>
      </c>
      <c r="Y116" s="8">
        <f t="shared" si="47"/>
        <v>0.23011690141001578</v>
      </c>
      <c r="Z116" s="8">
        <f t="shared" si="48"/>
        <v>0.8557296785923867</v>
      </c>
      <c r="AA116" s="9">
        <f t="shared" si="49"/>
        <v>900.8823991426141</v>
      </c>
      <c r="AB116">
        <f t="shared" si="50"/>
        <v>628.1904623982696</v>
      </c>
      <c r="AC116">
        <f t="shared" si="51"/>
        <v>-22.952384400432607</v>
      </c>
      <c r="AD116">
        <f t="shared" si="52"/>
        <v>25.46221315279954</v>
      </c>
      <c r="AE116">
        <f t="shared" si="53"/>
        <v>64.53778684720046</v>
      </c>
      <c r="AF116">
        <f t="shared" si="54"/>
        <v>0.007682695358839545</v>
      </c>
      <c r="AG116">
        <f t="shared" si="55"/>
        <v>64.5454695425593</v>
      </c>
      <c r="AH116">
        <f t="shared" si="56"/>
        <v>123.67130758917028</v>
      </c>
    </row>
    <row r="117" spans="4:34" ht="15">
      <c r="D117" s="2">
        <f t="shared" si="29"/>
        <v>40350</v>
      </c>
      <c r="E117" s="8">
        <f t="shared" si="57"/>
        <v>0.48333333333333284</v>
      </c>
      <c r="F117" s="3">
        <f t="shared" si="30"/>
        <v>2455369.2333333334</v>
      </c>
      <c r="G117" s="4">
        <f t="shared" si="31"/>
        <v>0.10470180241843656</v>
      </c>
      <c r="I117">
        <f t="shared" si="32"/>
        <v>89.81195297609156</v>
      </c>
      <c r="J117">
        <f t="shared" si="33"/>
        <v>4126.69455903001</v>
      </c>
      <c r="K117">
        <f t="shared" si="34"/>
        <v>0.016704231261387113</v>
      </c>
      <c r="L117">
        <f t="shared" si="35"/>
        <v>0.4317492536224016</v>
      </c>
      <c r="M117">
        <f t="shared" si="36"/>
        <v>90.24370222971396</v>
      </c>
      <c r="N117">
        <f t="shared" si="37"/>
        <v>4127.126308283632</v>
      </c>
      <c r="O117">
        <f t="shared" si="38"/>
        <v>1.0162713009128346</v>
      </c>
      <c r="P117">
        <f t="shared" si="39"/>
        <v>90.24267833748802</v>
      </c>
      <c r="Q117">
        <f t="shared" si="40"/>
        <v>23.437929550203574</v>
      </c>
      <c r="R117">
        <f t="shared" si="41"/>
        <v>23.438485052114622</v>
      </c>
      <c r="S117">
        <f>DEGREES(ATAN2(COS(RADIANS(P117)),COS(RADIANS(R117))*SIN(RADIANS(P117))))</f>
        <v>90.26450281112737</v>
      </c>
      <c r="T117">
        <f t="shared" si="42"/>
        <v>23.438262242517492</v>
      </c>
      <c r="U117">
        <f t="shared" si="43"/>
        <v>0.04303148528399738</v>
      </c>
      <c r="V117">
        <f t="shared" si="44"/>
        <v>-1.8104425716052701</v>
      </c>
      <c r="W117">
        <f t="shared" si="45"/>
        <v>112.61029199166732</v>
      </c>
      <c r="X117" s="8">
        <f t="shared" si="46"/>
        <v>0.5429239184525037</v>
      </c>
      <c r="Y117" s="8">
        <f t="shared" si="47"/>
        <v>0.2301175518089833</v>
      </c>
      <c r="Z117" s="8">
        <f t="shared" si="48"/>
        <v>0.855730285096024</v>
      </c>
      <c r="AA117" s="9">
        <f t="shared" si="49"/>
        <v>900.8823359333386</v>
      </c>
      <c r="AB117">
        <f t="shared" si="50"/>
        <v>634.1895574283941</v>
      </c>
      <c r="AC117">
        <f t="shared" si="51"/>
        <v>-21.452610642901476</v>
      </c>
      <c r="AD117">
        <f t="shared" si="52"/>
        <v>24.519396600867342</v>
      </c>
      <c r="AE117">
        <f t="shared" si="53"/>
        <v>65.48060339913266</v>
      </c>
      <c r="AF117">
        <f t="shared" si="54"/>
        <v>0.007359669833791086</v>
      </c>
      <c r="AG117">
        <f t="shared" si="55"/>
        <v>65.48796306896645</v>
      </c>
      <c r="AH117">
        <f t="shared" si="56"/>
        <v>126.04421242120725</v>
      </c>
    </row>
    <row r="118" spans="4:34" ht="15">
      <c r="D118" s="2">
        <f t="shared" si="29"/>
        <v>40350</v>
      </c>
      <c r="E118" s="8">
        <f t="shared" si="57"/>
        <v>0.4874999999999995</v>
      </c>
      <c r="F118" s="3">
        <f t="shared" si="30"/>
        <v>2455369.2375</v>
      </c>
      <c r="G118" s="4">
        <f t="shared" si="31"/>
        <v>0.10470191649554589</v>
      </c>
      <c r="I118">
        <f t="shared" si="32"/>
        <v>89.81605983985492</v>
      </c>
      <c r="J118">
        <f t="shared" si="33"/>
        <v>4126.698665697602</v>
      </c>
      <c r="K118">
        <f t="shared" si="34"/>
        <v>0.016704231256588625</v>
      </c>
      <c r="L118">
        <f t="shared" si="35"/>
        <v>0.4316182558042</v>
      </c>
      <c r="M118">
        <f t="shared" si="36"/>
        <v>90.24767809565911</v>
      </c>
      <c r="N118">
        <f t="shared" si="37"/>
        <v>4127.130283953406</v>
      </c>
      <c r="O118">
        <f t="shared" si="38"/>
        <v>1.0162715676606753</v>
      </c>
      <c r="P118">
        <f t="shared" si="39"/>
        <v>90.2466542074274</v>
      </c>
      <c r="Q118">
        <f t="shared" si="40"/>
        <v>23.437929548720096</v>
      </c>
      <c r="R118">
        <f t="shared" si="41"/>
        <v>23.438485041007713</v>
      </c>
      <c r="S118">
        <f>DEGREES(ATAN2(COS(RADIANS(P118)),COS(RADIANS(R118))*SIN(RADIANS(P118))))</f>
        <v>90.26883622777552</v>
      </c>
      <c r="T118">
        <f t="shared" si="42"/>
        <v>23.438254870914506</v>
      </c>
      <c r="U118">
        <f t="shared" si="43"/>
        <v>0.04303148524205421</v>
      </c>
      <c r="V118">
        <f t="shared" si="44"/>
        <v>-1.8113475306376958</v>
      </c>
      <c r="W118">
        <f t="shared" si="45"/>
        <v>112.6102839601993</v>
      </c>
      <c r="X118" s="8">
        <f t="shared" si="46"/>
        <v>0.5429245468962762</v>
      </c>
      <c r="Y118" s="8">
        <f t="shared" si="47"/>
        <v>0.2301182025623893</v>
      </c>
      <c r="Z118" s="8">
        <f t="shared" si="48"/>
        <v>0.8557308912301631</v>
      </c>
      <c r="AA118" s="9">
        <f t="shared" si="49"/>
        <v>900.8822716815944</v>
      </c>
      <c r="AB118">
        <f t="shared" si="50"/>
        <v>640.1886524693616</v>
      </c>
      <c r="AC118">
        <f t="shared" si="51"/>
        <v>-19.952836882659597</v>
      </c>
      <c r="AD118">
        <f t="shared" si="52"/>
        <v>23.605475449992333</v>
      </c>
      <c r="AE118">
        <f t="shared" si="53"/>
        <v>66.39452455000767</v>
      </c>
      <c r="AF118">
        <f t="shared" si="54"/>
        <v>0.007051121591936479</v>
      </c>
      <c r="AG118">
        <f t="shared" si="55"/>
        <v>66.40157567159962</v>
      </c>
      <c r="AH118">
        <f t="shared" si="56"/>
        <v>128.5677402642051</v>
      </c>
    </row>
    <row r="119" spans="4:34" ht="15">
      <c r="D119" s="2">
        <f t="shared" si="29"/>
        <v>40350</v>
      </c>
      <c r="E119" s="8">
        <f t="shared" si="57"/>
        <v>0.49166666666666614</v>
      </c>
      <c r="F119" s="3">
        <f t="shared" si="30"/>
        <v>2455369.2416666667</v>
      </c>
      <c r="G119" s="4">
        <f t="shared" si="31"/>
        <v>0.10470203057266797</v>
      </c>
      <c r="I119">
        <f t="shared" si="32"/>
        <v>89.82016670407756</v>
      </c>
      <c r="J119">
        <f t="shared" si="33"/>
        <v>4126.702772365654</v>
      </c>
      <c r="K119">
        <f t="shared" si="34"/>
        <v>0.01670423125179014</v>
      </c>
      <c r="L119">
        <f t="shared" si="35"/>
        <v>0.43148725588436443</v>
      </c>
      <c r="M119">
        <f t="shared" si="36"/>
        <v>90.25165395996193</v>
      </c>
      <c r="N119">
        <f t="shared" si="37"/>
        <v>4127.134259621538</v>
      </c>
      <c r="O119">
        <f t="shared" si="38"/>
        <v>1.016271834327544</v>
      </c>
      <c r="P119">
        <f t="shared" si="39"/>
        <v>90.25063007572437</v>
      </c>
      <c r="Q119">
        <f t="shared" si="40"/>
        <v>23.437929547236614</v>
      </c>
      <c r="R119">
        <f t="shared" si="41"/>
        <v>23.438485029900793</v>
      </c>
      <c r="S119">
        <f>DEGREES(ATAN2(COS(RADIANS(P119)),COS(RADIANS(R119))*SIN(RADIANS(P119))))</f>
        <v>90.27316964214624</v>
      </c>
      <c r="T119">
        <f t="shared" si="42"/>
        <v>23.43824737970644</v>
      </c>
      <c r="U119">
        <f t="shared" si="43"/>
        <v>0.043031485200111005</v>
      </c>
      <c r="V119">
        <f t="shared" si="44"/>
        <v>-1.8122524790007846</v>
      </c>
      <c r="W119">
        <f t="shared" si="45"/>
        <v>112.61027579842124</v>
      </c>
      <c r="X119" s="8">
        <f t="shared" si="46"/>
        <v>0.5429251753326394</v>
      </c>
      <c r="Y119" s="8">
        <f t="shared" si="47"/>
        <v>0.23011885367035817</v>
      </c>
      <c r="Z119" s="8">
        <f t="shared" si="48"/>
        <v>0.8557314969949206</v>
      </c>
      <c r="AA119" s="9">
        <f t="shared" si="49"/>
        <v>900.8822063873699</v>
      </c>
      <c r="AB119">
        <f t="shared" si="50"/>
        <v>646.1877475209984</v>
      </c>
      <c r="AC119">
        <f t="shared" si="51"/>
        <v>-18.453063119750396</v>
      </c>
      <c r="AD119">
        <f t="shared" si="52"/>
        <v>22.724133207903478</v>
      </c>
      <c r="AE119">
        <f t="shared" si="53"/>
        <v>67.27586679209652</v>
      </c>
      <c r="AF119">
        <f t="shared" si="54"/>
        <v>0.006757604103531082</v>
      </c>
      <c r="AG119">
        <f t="shared" si="55"/>
        <v>67.28262439620005</v>
      </c>
      <c r="AH119">
        <f t="shared" si="56"/>
        <v>131.25469764695742</v>
      </c>
    </row>
    <row r="120" spans="4:34" ht="15">
      <c r="D120" s="2">
        <f t="shared" si="29"/>
        <v>40350</v>
      </c>
      <c r="E120" s="8">
        <f t="shared" si="57"/>
        <v>0.4958333333333328</v>
      </c>
      <c r="F120" s="3">
        <f t="shared" si="30"/>
        <v>2455369.245833333</v>
      </c>
      <c r="G120" s="4">
        <f t="shared" si="31"/>
        <v>0.1047021446497773</v>
      </c>
      <c r="I120">
        <f t="shared" si="32"/>
        <v>89.82427356784001</v>
      </c>
      <c r="J120">
        <f t="shared" si="33"/>
        <v>4126.706879033245</v>
      </c>
      <c r="K120">
        <f t="shared" si="34"/>
        <v>0.016704231246991653</v>
      </c>
      <c r="L120">
        <f t="shared" si="35"/>
        <v>0.43135625389285404</v>
      </c>
      <c r="M120">
        <f t="shared" si="36"/>
        <v>90.25562982173287</v>
      </c>
      <c r="N120">
        <f t="shared" si="37"/>
        <v>4127.138235287138</v>
      </c>
      <c r="O120">
        <f t="shared" si="38"/>
        <v>1.0162721009133802</v>
      </c>
      <c r="P120">
        <f t="shared" si="39"/>
        <v>90.2546059414894</v>
      </c>
      <c r="Q120">
        <f t="shared" si="40"/>
        <v>23.437929545753136</v>
      </c>
      <c r="R120">
        <f t="shared" si="41"/>
        <v>23.438485018793866</v>
      </c>
      <c r="S120">
        <f>DEGREES(ATAN2(COS(RADIANS(P120)),COS(RADIANS(R120))*SIN(RADIANS(P120))))</f>
        <v>90.27750305326215</v>
      </c>
      <c r="T120">
        <f t="shared" si="42"/>
        <v>23.438239768895215</v>
      </c>
      <c r="U120">
        <f t="shared" si="43"/>
        <v>0.043031485158167786</v>
      </c>
      <c r="V120">
        <f t="shared" si="44"/>
        <v>-1.8131574164634368</v>
      </c>
      <c r="W120">
        <f t="shared" si="45"/>
        <v>112.61026750633529</v>
      </c>
      <c r="X120" s="8">
        <f t="shared" si="46"/>
        <v>0.5429258037614328</v>
      </c>
      <c r="Y120" s="8">
        <f t="shared" si="47"/>
        <v>0.23011950513272372</v>
      </c>
      <c r="Z120" s="8">
        <f t="shared" si="48"/>
        <v>0.855732102390142</v>
      </c>
      <c r="AA120" s="9">
        <f t="shared" si="49"/>
        <v>900.8821400506823</v>
      </c>
      <c r="AB120">
        <f t="shared" si="50"/>
        <v>652.1868425835357</v>
      </c>
      <c r="AC120">
        <f t="shared" si="51"/>
        <v>-16.953289354116066</v>
      </c>
      <c r="AD120">
        <f t="shared" si="52"/>
        <v>21.879495840739697</v>
      </c>
      <c r="AE120">
        <f t="shared" si="53"/>
        <v>68.1205041592603</v>
      </c>
      <c r="AF120">
        <f t="shared" si="54"/>
        <v>0.006479824799334754</v>
      </c>
      <c r="AG120">
        <f t="shared" si="55"/>
        <v>68.12698398405963</v>
      </c>
      <c r="AH120">
        <f t="shared" si="56"/>
        <v>134.1179668590363</v>
      </c>
    </row>
    <row r="121" spans="4:34" ht="15">
      <c r="D121" s="2">
        <f t="shared" si="29"/>
        <v>40350</v>
      </c>
      <c r="E121" s="8">
        <f t="shared" si="57"/>
        <v>0.49999999999999944</v>
      </c>
      <c r="F121" s="3">
        <f t="shared" si="30"/>
        <v>2455369.25</v>
      </c>
      <c r="G121" s="4">
        <f t="shared" si="31"/>
        <v>0.10470225872689938</v>
      </c>
      <c r="I121">
        <f t="shared" si="32"/>
        <v>89.8283804320622</v>
      </c>
      <c r="J121">
        <f t="shared" si="33"/>
        <v>4126.7109857012965</v>
      </c>
      <c r="K121">
        <f t="shared" si="34"/>
        <v>0.016704231242193168</v>
      </c>
      <c r="L121">
        <f t="shared" si="35"/>
        <v>0.4312252498009542</v>
      </c>
      <c r="M121">
        <f t="shared" si="36"/>
        <v>90.25960568186316</v>
      </c>
      <c r="N121">
        <f t="shared" si="37"/>
        <v>4127.142210951098</v>
      </c>
      <c r="O121">
        <f t="shared" si="38"/>
        <v>1.0162723674182423</v>
      </c>
      <c r="P121">
        <f t="shared" si="39"/>
        <v>90.25858180561372</v>
      </c>
      <c r="Q121">
        <f t="shared" si="40"/>
        <v>23.437929544269654</v>
      </c>
      <c r="R121">
        <f t="shared" si="41"/>
        <v>23.43848500768693</v>
      </c>
      <c r="S121">
        <f>DEGREES(ATAN2(COS(RADIANS(P121)),COS(RADIANS(R121))*SIN(RADIANS(P121))))</f>
        <v>90.28183646208677</v>
      </c>
      <c r="T121">
        <f t="shared" si="42"/>
        <v>23.438232038479374</v>
      </c>
      <c r="U121">
        <f t="shared" si="43"/>
        <v>0.04303148511622451</v>
      </c>
      <c r="V121">
        <f t="shared" si="44"/>
        <v>-1.8140623431998828</v>
      </c>
      <c r="W121">
        <f t="shared" si="45"/>
        <v>112.61025908393994</v>
      </c>
      <c r="X121" s="8">
        <f t="shared" si="46"/>
        <v>0.5429264321827776</v>
      </c>
      <c r="Y121" s="8">
        <f t="shared" si="47"/>
        <v>0.23012015694961108</v>
      </c>
      <c r="Z121" s="8">
        <f t="shared" si="48"/>
        <v>0.8557327074159441</v>
      </c>
      <c r="AA121" s="9">
        <f t="shared" si="49"/>
        <v>900.8820726715195</v>
      </c>
      <c r="AB121">
        <f t="shared" si="50"/>
        <v>658.1859376567993</v>
      </c>
      <c r="AC121">
        <f t="shared" si="51"/>
        <v>-15.453515585800176</v>
      </c>
      <c r="AD121">
        <f t="shared" si="52"/>
        <v>21.07615628883635</v>
      </c>
      <c r="AE121">
        <f t="shared" si="53"/>
        <v>68.92384371116364</v>
      </c>
      <c r="AF121">
        <f t="shared" si="54"/>
        <v>0.006218651150771172</v>
      </c>
      <c r="AG121">
        <f t="shared" si="55"/>
        <v>68.93006236231442</v>
      </c>
      <c r="AH121">
        <f t="shared" si="56"/>
        <v>137.16999990870255</v>
      </c>
    </row>
    <row r="122" spans="4:34" ht="15">
      <c r="D122" s="2">
        <f t="shared" si="29"/>
        <v>40350</v>
      </c>
      <c r="E122" s="8">
        <f t="shared" si="57"/>
        <v>0.5041666666666661</v>
      </c>
      <c r="F122" s="3">
        <f t="shared" si="30"/>
        <v>2455369.254166667</v>
      </c>
      <c r="G122" s="4">
        <f t="shared" si="31"/>
        <v>0.10470237280402146</v>
      </c>
      <c r="I122">
        <f t="shared" si="32"/>
        <v>89.8324872962844</v>
      </c>
      <c r="J122">
        <f t="shared" si="33"/>
        <v>4126.715092369348</v>
      </c>
      <c r="K122">
        <f t="shared" si="34"/>
        <v>0.01670423123739468</v>
      </c>
      <c r="L122">
        <f t="shared" si="35"/>
        <v>0.4310942436239495</v>
      </c>
      <c r="M122">
        <f t="shared" si="36"/>
        <v>90.26358153990834</v>
      </c>
      <c r="N122">
        <f t="shared" si="37"/>
        <v>4127.146186612972</v>
      </c>
      <c r="O122">
        <f t="shared" si="38"/>
        <v>1.0162726338420989</v>
      </c>
      <c r="P122">
        <f t="shared" si="39"/>
        <v>90.26255766765284</v>
      </c>
      <c r="Q122">
        <f t="shared" si="40"/>
        <v>23.437929542786176</v>
      </c>
      <c r="R122">
        <f t="shared" si="41"/>
        <v>23.438484996579987</v>
      </c>
      <c r="S122">
        <f>DEGREES(ATAN2(COS(RADIANS(P122)),COS(RADIANS(R122))*SIN(RADIANS(P122))))</f>
        <v>90.28616986812781</v>
      </c>
      <c r="T122">
        <f t="shared" si="42"/>
        <v>23.438224188460012</v>
      </c>
      <c r="U122">
        <f t="shared" si="43"/>
        <v>0.043031485074281235</v>
      </c>
      <c r="V122">
        <f t="shared" si="44"/>
        <v>-1.8149672590802952</v>
      </c>
      <c r="W122">
        <f t="shared" si="45"/>
        <v>112.61025053123646</v>
      </c>
      <c r="X122" s="8">
        <f t="shared" si="46"/>
        <v>0.5429270605965836</v>
      </c>
      <c r="Y122" s="8">
        <f t="shared" si="47"/>
        <v>0.23012080912092675</v>
      </c>
      <c r="Z122" s="8">
        <f t="shared" si="48"/>
        <v>0.8557333120722403</v>
      </c>
      <c r="AA122" s="9">
        <f t="shared" si="49"/>
        <v>900.8820042498917</v>
      </c>
      <c r="AB122">
        <f t="shared" si="50"/>
        <v>664.1850327409189</v>
      </c>
      <c r="AC122">
        <f t="shared" si="51"/>
        <v>-13.953741814770268</v>
      </c>
      <c r="AD122">
        <f t="shared" si="52"/>
        <v>20.31918307823574</v>
      </c>
      <c r="AE122">
        <f t="shared" si="53"/>
        <v>69.68081692176426</v>
      </c>
      <c r="AF122">
        <f t="shared" si="54"/>
        <v>0.005975112753463218</v>
      </c>
      <c r="AG122">
        <f t="shared" si="55"/>
        <v>69.68679203451772</v>
      </c>
      <c r="AH122">
        <f t="shared" si="56"/>
        <v>140.4221116325847</v>
      </c>
    </row>
    <row r="123" spans="4:34" ht="15">
      <c r="D123" s="2">
        <f t="shared" si="29"/>
        <v>40350</v>
      </c>
      <c r="E123" s="8">
        <f t="shared" si="57"/>
        <v>0.5083333333333327</v>
      </c>
      <c r="F123" s="3">
        <f t="shared" si="30"/>
        <v>2455369.2583333333</v>
      </c>
      <c r="G123" s="4">
        <f t="shared" si="31"/>
        <v>0.10470248688113079</v>
      </c>
      <c r="I123">
        <f t="shared" si="32"/>
        <v>89.83659416004775</v>
      </c>
      <c r="J123">
        <f t="shared" si="33"/>
        <v>4126.719199036939</v>
      </c>
      <c r="K123">
        <f t="shared" si="34"/>
        <v>0.016704231232596196</v>
      </c>
      <c r="L123">
        <f t="shared" si="35"/>
        <v>0.430963235377229</v>
      </c>
      <c r="M123">
        <f t="shared" si="36"/>
        <v>90.26755739542499</v>
      </c>
      <c r="N123">
        <f t="shared" si="37"/>
        <v>4127.150162272316</v>
      </c>
      <c r="O123">
        <f t="shared" si="38"/>
        <v>1.0162729001849191</v>
      </c>
      <c r="P123">
        <f t="shared" si="39"/>
        <v>90.26653352716336</v>
      </c>
      <c r="Q123">
        <f t="shared" si="40"/>
        <v>23.437929541302694</v>
      </c>
      <c r="R123">
        <f t="shared" si="41"/>
        <v>23.438484985473035</v>
      </c>
      <c r="S123">
        <f>DEGREES(ATAN2(COS(RADIANS(P123)),COS(RADIANS(R123))*SIN(RADIANS(P123))))</f>
        <v>90.29050327089415</v>
      </c>
      <c r="T123">
        <f t="shared" si="42"/>
        <v>23.43821621883826</v>
      </c>
      <c r="U123">
        <f t="shared" si="43"/>
        <v>0.04303148503233791</v>
      </c>
      <c r="V123">
        <f t="shared" si="44"/>
        <v>-1.8158721639756161</v>
      </c>
      <c r="W123">
        <f t="shared" si="45"/>
        <v>112.61024184822614</v>
      </c>
      <c r="X123" s="8">
        <f t="shared" si="46"/>
        <v>0.5429276890027609</v>
      </c>
      <c r="Y123" s="8">
        <f t="shared" si="47"/>
        <v>0.23012146164657715</v>
      </c>
      <c r="Z123" s="8">
        <f t="shared" si="48"/>
        <v>0.8557339163589446</v>
      </c>
      <c r="AA123" s="9">
        <f t="shared" si="49"/>
        <v>900.8819347858091</v>
      </c>
      <c r="AB123">
        <f t="shared" si="50"/>
        <v>670.1841278360235</v>
      </c>
      <c r="AC123">
        <f t="shared" si="51"/>
        <v>-12.453968040994113</v>
      </c>
      <c r="AD123">
        <f t="shared" si="52"/>
        <v>19.614104058964234</v>
      </c>
      <c r="AE123">
        <f t="shared" si="53"/>
        <v>70.38589594103577</v>
      </c>
      <c r="AF123">
        <f t="shared" si="54"/>
        <v>0.005750396911076115</v>
      </c>
      <c r="AG123">
        <f t="shared" si="55"/>
        <v>70.39164633794685</v>
      </c>
      <c r="AH123">
        <f t="shared" si="56"/>
        <v>143.88354301235796</v>
      </c>
    </row>
    <row r="124" spans="4:34" ht="15">
      <c r="D124" s="2">
        <f t="shared" si="29"/>
        <v>40350</v>
      </c>
      <c r="E124" s="8">
        <f t="shared" si="57"/>
        <v>0.5124999999999994</v>
      </c>
      <c r="F124" s="3">
        <f t="shared" si="30"/>
        <v>2455369.2625</v>
      </c>
      <c r="G124" s="4">
        <f t="shared" si="31"/>
        <v>0.10470260095825287</v>
      </c>
      <c r="I124">
        <f t="shared" si="32"/>
        <v>89.84070102426949</v>
      </c>
      <c r="J124">
        <f t="shared" si="33"/>
        <v>4126.723305704991</v>
      </c>
      <c r="K124">
        <f t="shared" si="34"/>
        <v>0.016704231227797708</v>
      </c>
      <c r="L124">
        <f t="shared" si="35"/>
        <v>0.430832225031973</v>
      </c>
      <c r="M124">
        <f t="shared" si="36"/>
        <v>90.27153324930147</v>
      </c>
      <c r="N124">
        <f t="shared" si="37"/>
        <v>4127.154137930022</v>
      </c>
      <c r="O124">
        <f t="shared" si="38"/>
        <v>1.0162731664467612</v>
      </c>
      <c r="P124">
        <f t="shared" si="39"/>
        <v>90.27050938503366</v>
      </c>
      <c r="Q124">
        <f t="shared" si="40"/>
        <v>23.437929539819216</v>
      </c>
      <c r="R124">
        <f t="shared" si="41"/>
        <v>23.438484974366077</v>
      </c>
      <c r="S124">
        <f>DEGREES(ATAN2(COS(RADIANS(P124)),COS(RADIANS(R124))*SIN(RADIANS(P124))))</f>
        <v>90.2948366713462</v>
      </c>
      <c r="T124">
        <f t="shared" si="42"/>
        <v>23.438208129612594</v>
      </c>
      <c r="U124">
        <f t="shared" si="43"/>
        <v>0.04303148499039457</v>
      </c>
      <c r="V124">
        <f t="shared" si="44"/>
        <v>-1.816777058058645</v>
      </c>
      <c r="W124">
        <f t="shared" si="45"/>
        <v>112.6102330349074</v>
      </c>
      <c r="X124" s="8">
        <f t="shared" si="46"/>
        <v>0.5429283174014297</v>
      </c>
      <c r="Y124" s="8">
        <f t="shared" si="47"/>
        <v>0.2301221145266869</v>
      </c>
      <c r="Z124" s="8">
        <f t="shared" si="48"/>
        <v>0.8557345202761724</v>
      </c>
      <c r="AA124" s="9">
        <f t="shared" si="49"/>
        <v>900.8818642792592</v>
      </c>
      <c r="AB124">
        <f t="shared" si="50"/>
        <v>676.1832229419405</v>
      </c>
      <c r="AC124">
        <f t="shared" si="51"/>
        <v>-10.954194264514882</v>
      </c>
      <c r="AD124">
        <f t="shared" si="52"/>
        <v>18.966854416963688</v>
      </c>
      <c r="AE124">
        <f t="shared" si="53"/>
        <v>71.03314558303632</v>
      </c>
      <c r="AF124">
        <f t="shared" si="54"/>
        <v>0.005545834680875011</v>
      </c>
      <c r="AG124">
        <f t="shared" si="55"/>
        <v>71.03869141771719</v>
      </c>
      <c r="AH124">
        <f t="shared" si="56"/>
        <v>147.56028767109694</v>
      </c>
    </row>
    <row r="125" spans="4:34" ht="15">
      <c r="D125" s="2">
        <f t="shared" si="29"/>
        <v>40350</v>
      </c>
      <c r="E125" s="8">
        <f t="shared" si="57"/>
        <v>0.516666666666666</v>
      </c>
      <c r="F125" s="3">
        <f t="shared" si="30"/>
        <v>2455369.2666666666</v>
      </c>
      <c r="G125" s="4">
        <f t="shared" si="31"/>
        <v>0.1047027150353622</v>
      </c>
      <c r="I125">
        <f t="shared" si="32"/>
        <v>89.84480788803285</v>
      </c>
      <c r="J125">
        <f t="shared" si="33"/>
        <v>4126.727412372582</v>
      </c>
      <c r="K125">
        <f t="shared" si="34"/>
        <v>0.016704231222999223</v>
      </c>
      <c r="L125">
        <f t="shared" si="35"/>
        <v>0.43070121261824673</v>
      </c>
      <c r="M125">
        <f t="shared" si="36"/>
        <v>90.27550910065109</v>
      </c>
      <c r="N125">
        <f t="shared" si="37"/>
        <v>4127.1581135852</v>
      </c>
      <c r="O125">
        <f t="shared" si="38"/>
        <v>1.0162734326275646</v>
      </c>
      <c r="P125">
        <f t="shared" si="39"/>
        <v>90.27448524037702</v>
      </c>
      <c r="Q125">
        <f t="shared" si="40"/>
        <v>23.437929538335737</v>
      </c>
      <c r="R125">
        <f t="shared" si="41"/>
        <v>23.43848496325911</v>
      </c>
      <c r="S125">
        <f>DEGREES(ATAN2(COS(RADIANS(P125)),COS(RADIANS(R125))*SIN(RADIANS(P125))))</f>
        <v>90.2991700685097</v>
      </c>
      <c r="T125">
        <f t="shared" si="42"/>
        <v>23.43819992078506</v>
      </c>
      <c r="U125">
        <f t="shared" si="43"/>
        <v>0.043031484948451174</v>
      </c>
      <c r="V125">
        <f t="shared" si="44"/>
        <v>-1.8176819410997247</v>
      </c>
      <c r="W125">
        <f t="shared" si="45"/>
        <v>112.61022409128256</v>
      </c>
      <c r="X125" s="8">
        <f t="shared" si="46"/>
        <v>0.5429289457924303</v>
      </c>
      <c r="Y125" s="8">
        <f t="shared" si="47"/>
        <v>0.23012276776108992</v>
      </c>
      <c r="Z125" s="8">
        <f t="shared" si="48"/>
        <v>0.8557351238237707</v>
      </c>
      <c r="AA125" s="9">
        <f t="shared" si="49"/>
        <v>900.8817927302605</v>
      </c>
      <c r="AB125">
        <f t="shared" si="50"/>
        <v>682.1823180588993</v>
      </c>
      <c r="AC125">
        <f t="shared" si="51"/>
        <v>-9.454420485275165</v>
      </c>
      <c r="AD125">
        <f t="shared" si="52"/>
        <v>18.3836772036394</v>
      </c>
      <c r="AE125">
        <f t="shared" si="53"/>
        <v>71.6163227963606</v>
      </c>
      <c r="AF125">
        <f t="shared" si="54"/>
        <v>0.005362874073766761</v>
      </c>
      <c r="AG125">
        <f t="shared" si="55"/>
        <v>71.62168567043437</v>
      </c>
      <c r="AH125">
        <f t="shared" si="56"/>
        <v>151.4537156329775</v>
      </c>
    </row>
    <row r="126" spans="4:34" ht="15">
      <c r="D126" s="2">
        <f t="shared" si="29"/>
        <v>40350</v>
      </c>
      <c r="E126" s="8">
        <f t="shared" si="57"/>
        <v>0.5208333333333327</v>
      </c>
      <c r="F126" s="3">
        <f t="shared" si="30"/>
        <v>2455369.2708333335</v>
      </c>
      <c r="G126" s="4">
        <f t="shared" si="31"/>
        <v>0.10470282911248428</v>
      </c>
      <c r="I126">
        <f t="shared" si="32"/>
        <v>89.84891475225504</v>
      </c>
      <c r="J126">
        <f t="shared" si="33"/>
        <v>4126.731519040633</v>
      </c>
      <c r="K126">
        <f t="shared" si="34"/>
        <v>0.016704231218200735</v>
      </c>
      <c r="L126">
        <f t="shared" si="35"/>
        <v>0.4305701981073074</v>
      </c>
      <c r="M126">
        <f t="shared" si="36"/>
        <v>90.27948495036235</v>
      </c>
      <c r="N126">
        <f t="shared" si="37"/>
        <v>4127.162089238741</v>
      </c>
      <c r="O126">
        <f t="shared" si="38"/>
        <v>1.0162736987273875</v>
      </c>
      <c r="P126">
        <f t="shared" si="39"/>
        <v>90.27846109408195</v>
      </c>
      <c r="Q126">
        <f t="shared" si="40"/>
        <v>23.437929536852256</v>
      </c>
      <c r="R126">
        <f t="shared" si="41"/>
        <v>23.43848495215213</v>
      </c>
      <c r="S126">
        <f>DEGREES(ATAN2(COS(RADIANS(P126)),COS(RADIANS(R126))*SIN(RADIANS(P126))))</f>
        <v>90.30350346334517</v>
      </c>
      <c r="T126">
        <f t="shared" si="42"/>
        <v>23.438191592354073</v>
      </c>
      <c r="U126">
        <f t="shared" si="43"/>
        <v>0.04303148490650775</v>
      </c>
      <c r="V126">
        <f t="shared" si="44"/>
        <v>-1.818586813271983</v>
      </c>
      <c r="W126">
        <f t="shared" si="45"/>
        <v>112.61021501734993</v>
      </c>
      <c r="X126" s="8">
        <f t="shared" si="46"/>
        <v>0.5429295741758834</v>
      </c>
      <c r="Y126" s="8">
        <f t="shared" si="47"/>
        <v>0.23012342134991137</v>
      </c>
      <c r="Z126" s="8">
        <f t="shared" si="48"/>
        <v>0.8557357270018554</v>
      </c>
      <c r="AA126" s="9">
        <f t="shared" si="49"/>
        <v>900.8817201387994</v>
      </c>
      <c r="AB126">
        <f t="shared" si="50"/>
        <v>688.1814131867271</v>
      </c>
      <c r="AC126">
        <f t="shared" si="51"/>
        <v>-7.954646703318218</v>
      </c>
      <c r="AD126">
        <f t="shared" si="52"/>
        <v>17.87096580071368</v>
      </c>
      <c r="AE126">
        <f t="shared" si="53"/>
        <v>72.12903419928632</v>
      </c>
      <c r="AF126">
        <f t="shared" si="54"/>
        <v>0.005203037405373875</v>
      </c>
      <c r="AG126">
        <f t="shared" si="55"/>
        <v>72.1342372366917</v>
      </c>
      <c r="AH126">
        <f t="shared" si="56"/>
        <v>155.55909161134764</v>
      </c>
    </row>
    <row r="127" spans="4:34" ht="15">
      <c r="D127" s="2">
        <f t="shared" si="29"/>
        <v>40350</v>
      </c>
      <c r="E127" s="8">
        <f t="shared" si="57"/>
        <v>0.5249999999999994</v>
      </c>
      <c r="F127" s="3">
        <f t="shared" si="30"/>
        <v>2455369.275</v>
      </c>
      <c r="G127" s="4">
        <f t="shared" si="31"/>
        <v>0.10470294318959361</v>
      </c>
      <c r="I127">
        <f t="shared" si="32"/>
        <v>89.8530216160184</v>
      </c>
      <c r="J127">
        <f t="shared" si="33"/>
        <v>4126.735625708226</v>
      </c>
      <c r="K127">
        <f t="shared" si="34"/>
        <v>0.01670423121340225</v>
      </c>
      <c r="L127">
        <f t="shared" si="35"/>
        <v>0.4304391815291175</v>
      </c>
      <c r="M127">
        <f t="shared" si="36"/>
        <v>90.28346079754752</v>
      </c>
      <c r="N127">
        <f t="shared" si="37"/>
        <v>4127.166064889755</v>
      </c>
      <c r="O127">
        <f t="shared" si="38"/>
        <v>1.0162739647461692</v>
      </c>
      <c r="P127">
        <f t="shared" si="39"/>
        <v>90.28243694526073</v>
      </c>
      <c r="Q127">
        <f t="shared" si="40"/>
        <v>23.437929535368777</v>
      </c>
      <c r="R127">
        <f t="shared" si="41"/>
        <v>23.438484941045147</v>
      </c>
      <c r="S127">
        <f>DEGREES(ATAN2(COS(RADIANS(P127)),COS(RADIANS(R127))*SIN(RADIANS(P127))))</f>
        <v>90.30783685487725</v>
      </c>
      <c r="T127">
        <f t="shared" si="42"/>
        <v>23.43818314432175</v>
      </c>
      <c r="U127">
        <f t="shared" si="43"/>
        <v>0.043031484864564304</v>
      </c>
      <c r="V127">
        <f t="shared" si="44"/>
        <v>-1.8194916743450003</v>
      </c>
      <c r="W127">
        <f t="shared" si="45"/>
        <v>112.61020581311192</v>
      </c>
      <c r="X127" s="8">
        <f t="shared" si="46"/>
        <v>0.5429302025516285</v>
      </c>
      <c r="Y127" s="8">
        <f t="shared" si="47"/>
        <v>0.2301240752929843</v>
      </c>
      <c r="Z127" s="8">
        <f t="shared" si="48"/>
        <v>0.8557363298102727</v>
      </c>
      <c r="AA127" s="9">
        <f t="shared" si="49"/>
        <v>900.8816465048953</v>
      </c>
      <c r="AB127">
        <f t="shared" si="50"/>
        <v>694.180508325654</v>
      </c>
      <c r="AC127">
        <f t="shared" si="51"/>
        <v>-6.454872918586489</v>
      </c>
      <c r="AD127">
        <f t="shared" si="52"/>
        <v>17.43504227077693</v>
      </c>
      <c r="AE127">
        <f t="shared" si="53"/>
        <v>72.56495772922307</v>
      </c>
      <c r="AF127">
        <f t="shared" si="54"/>
        <v>0.00506786103021974</v>
      </c>
      <c r="AG127">
        <f t="shared" si="55"/>
        <v>72.57002559025328</v>
      </c>
      <c r="AH127">
        <f t="shared" si="56"/>
        <v>159.86416590602425</v>
      </c>
    </row>
    <row r="128" spans="4:34" ht="15">
      <c r="D128" s="2">
        <f t="shared" si="29"/>
        <v>40350</v>
      </c>
      <c r="E128" s="8">
        <f t="shared" si="57"/>
        <v>0.529166666666666</v>
      </c>
      <c r="F128" s="3">
        <f t="shared" si="30"/>
        <v>2455369.279166667</v>
      </c>
      <c r="G128" s="4">
        <f t="shared" si="31"/>
        <v>0.1047030572667157</v>
      </c>
      <c r="I128">
        <f t="shared" si="32"/>
        <v>89.85712848023968</v>
      </c>
      <c r="J128">
        <f t="shared" si="33"/>
        <v>4126.739732376276</v>
      </c>
      <c r="K128">
        <f t="shared" si="34"/>
        <v>0.016704231208603763</v>
      </c>
      <c r="L128">
        <f t="shared" si="35"/>
        <v>0.43030816285503704</v>
      </c>
      <c r="M128">
        <f t="shared" si="36"/>
        <v>90.28743664309472</v>
      </c>
      <c r="N128">
        <f t="shared" si="37"/>
        <v>4127.170040539131</v>
      </c>
      <c r="O128">
        <f t="shared" si="38"/>
        <v>1.0162742306839676</v>
      </c>
      <c r="P128">
        <f t="shared" si="39"/>
        <v>90.28641279480146</v>
      </c>
      <c r="Q128">
        <f t="shared" si="40"/>
        <v>23.437929533885296</v>
      </c>
      <c r="R128">
        <f t="shared" si="41"/>
        <v>23.438484929938152</v>
      </c>
      <c r="S128">
        <f>DEGREES(ATAN2(COS(RADIANS(P128)),COS(RADIANS(R128))*SIN(RADIANS(P128))))</f>
        <v>90.31217024406604</v>
      </c>
      <c r="T128">
        <f t="shared" si="42"/>
        <v>23.438174576686453</v>
      </c>
      <c r="U128">
        <f t="shared" si="43"/>
        <v>0.04303148482262083</v>
      </c>
      <c r="V128">
        <f t="shared" si="44"/>
        <v>-1.8203965244921796</v>
      </c>
      <c r="W128">
        <f t="shared" si="45"/>
        <v>112.61019647856682</v>
      </c>
      <c r="X128" s="8">
        <f t="shared" si="46"/>
        <v>0.5429308309197863</v>
      </c>
      <c r="Y128" s="8">
        <f t="shared" si="47"/>
        <v>0.23012472959043406</v>
      </c>
      <c r="Z128" s="8">
        <f t="shared" si="48"/>
        <v>0.8557369322491386</v>
      </c>
      <c r="AA128" s="9">
        <f t="shared" si="49"/>
        <v>900.8815718285346</v>
      </c>
      <c r="AB128">
        <f t="shared" si="50"/>
        <v>700.179603475507</v>
      </c>
      <c r="AC128">
        <f t="shared" si="51"/>
        <v>-4.955099131123262</v>
      </c>
      <c r="AD128">
        <f t="shared" si="52"/>
        <v>17.08187442924822</v>
      </c>
      <c r="AE128">
        <f t="shared" si="53"/>
        <v>72.91812557075178</v>
      </c>
      <c r="AF128">
        <f t="shared" si="54"/>
        <v>0.0049588181395292955</v>
      </c>
      <c r="AG128">
        <f t="shared" si="55"/>
        <v>72.92308438889131</v>
      </c>
      <c r="AH128">
        <f t="shared" si="56"/>
        <v>164.3480972660327</v>
      </c>
    </row>
    <row r="129" spans="4:34" ht="15">
      <c r="D129" s="2">
        <f t="shared" si="29"/>
        <v>40350</v>
      </c>
      <c r="E129" s="8">
        <f t="shared" si="57"/>
        <v>0.5333333333333327</v>
      </c>
      <c r="F129" s="3">
        <f t="shared" si="30"/>
        <v>2455369.283333333</v>
      </c>
      <c r="G129" s="4">
        <f t="shared" si="31"/>
        <v>0.10470317134382502</v>
      </c>
      <c r="I129">
        <f t="shared" si="32"/>
        <v>89.86123534400303</v>
      </c>
      <c r="J129">
        <f t="shared" si="33"/>
        <v>4126.743839043869</v>
      </c>
      <c r="K129">
        <f t="shared" si="34"/>
        <v>0.016704231203805278</v>
      </c>
      <c r="L129">
        <f t="shared" si="35"/>
        <v>0.4301771421149254</v>
      </c>
      <c r="M129">
        <f t="shared" si="36"/>
        <v>90.29141248611796</v>
      </c>
      <c r="N129">
        <f t="shared" si="37"/>
        <v>4127.174016185984</v>
      </c>
      <c r="O129">
        <f t="shared" si="38"/>
        <v>1.0162744965407224</v>
      </c>
      <c r="P129">
        <f t="shared" si="39"/>
        <v>90.29038864181817</v>
      </c>
      <c r="Q129">
        <f t="shared" si="40"/>
        <v>23.437929532401817</v>
      </c>
      <c r="R129">
        <f t="shared" si="41"/>
        <v>23.438484918831154</v>
      </c>
      <c r="S129">
        <f>DEGREES(ATAN2(COS(RADIANS(P129)),COS(RADIANS(R129))*SIN(RADIANS(P129))))</f>
        <v>90.31650362993808</v>
      </c>
      <c r="T129">
        <f t="shared" si="42"/>
        <v>23.43816588945035</v>
      </c>
      <c r="U129">
        <f t="shared" si="43"/>
        <v>0.04303148478067732</v>
      </c>
      <c r="V129">
        <f t="shared" si="44"/>
        <v>-1.8213013634833022</v>
      </c>
      <c r="W129">
        <f t="shared" si="45"/>
        <v>112.61018701371708</v>
      </c>
      <c r="X129" s="8">
        <f t="shared" si="46"/>
        <v>0.5429314592801968</v>
      </c>
      <c r="Y129" s="8">
        <f t="shared" si="47"/>
        <v>0.23012538424209383</v>
      </c>
      <c r="Z129" s="8">
        <f t="shared" si="48"/>
        <v>0.8557375343182998</v>
      </c>
      <c r="AA129" s="9">
        <f t="shared" si="49"/>
        <v>900.8814961097366</v>
      </c>
      <c r="AB129">
        <f t="shared" si="50"/>
        <v>706.1786986365157</v>
      </c>
      <c r="AC129">
        <f t="shared" si="51"/>
        <v>-3.4553253408710702</v>
      </c>
      <c r="AD129">
        <f t="shared" si="52"/>
        <v>16.816747587567324</v>
      </c>
      <c r="AE129">
        <f t="shared" si="53"/>
        <v>73.18325241243268</v>
      </c>
      <c r="AF129">
        <f t="shared" si="54"/>
        <v>0.004877228935715452</v>
      </c>
      <c r="AG129">
        <f t="shared" si="55"/>
        <v>73.18812964136839</v>
      </c>
      <c r="AH129">
        <f t="shared" si="56"/>
        <v>168.9810165688757</v>
      </c>
    </row>
    <row r="130" spans="4:34" ht="15">
      <c r="D130" s="2">
        <f t="shared" si="29"/>
        <v>40350</v>
      </c>
      <c r="E130" s="8">
        <f t="shared" si="57"/>
        <v>0.5374999999999993</v>
      </c>
      <c r="F130" s="3">
        <f t="shared" si="30"/>
        <v>2455369.2875</v>
      </c>
      <c r="G130" s="4">
        <f t="shared" si="31"/>
        <v>0.1047032854209471</v>
      </c>
      <c r="I130">
        <f t="shared" si="32"/>
        <v>89.86534220822568</v>
      </c>
      <c r="J130">
        <f t="shared" si="33"/>
        <v>4126.74794571192</v>
      </c>
      <c r="K130">
        <f t="shared" si="34"/>
        <v>0.01670423119900679</v>
      </c>
      <c r="L130">
        <f t="shared" si="35"/>
        <v>0.43004611928022</v>
      </c>
      <c r="M130">
        <f t="shared" si="36"/>
        <v>90.2953883275059</v>
      </c>
      <c r="N130">
        <f t="shared" si="37"/>
        <v>4127.1779918312</v>
      </c>
      <c r="O130">
        <f t="shared" si="38"/>
        <v>1.0162747623164916</v>
      </c>
      <c r="P130">
        <f t="shared" si="39"/>
        <v>90.2943644871995</v>
      </c>
      <c r="Q130">
        <f t="shared" si="40"/>
        <v>23.437929530918336</v>
      </c>
      <c r="R130">
        <f t="shared" si="41"/>
        <v>23.438484907724142</v>
      </c>
      <c r="S130">
        <f>DEGREES(ATAN2(COS(RADIANS(P130)),COS(RADIANS(R130))*SIN(RADIANS(P130))))</f>
        <v>90.32083701345405</v>
      </c>
      <c r="T130">
        <f t="shared" si="42"/>
        <v>23.43815708261173</v>
      </c>
      <c r="U130">
        <f t="shared" si="43"/>
        <v>0.04303148473873377</v>
      </c>
      <c r="V130">
        <f t="shared" si="44"/>
        <v>-1.8222061914922794</v>
      </c>
      <c r="W130">
        <f t="shared" si="45"/>
        <v>112.61017741856088</v>
      </c>
      <c r="X130" s="8">
        <f t="shared" si="46"/>
        <v>0.5429320876329808</v>
      </c>
      <c r="Y130" s="8">
        <f t="shared" si="47"/>
        <v>0.2301260392480895</v>
      </c>
      <c r="Z130" s="8">
        <f t="shared" si="48"/>
        <v>0.8557381360178722</v>
      </c>
      <c r="AA130" s="9">
        <f t="shared" si="49"/>
        <v>900.881419348487</v>
      </c>
      <c r="AB130">
        <f t="shared" si="50"/>
        <v>712.1777938085067</v>
      </c>
      <c r="AC130">
        <f t="shared" si="51"/>
        <v>-1.9555515478733128</v>
      </c>
      <c r="AD130">
        <f t="shared" si="52"/>
        <v>16.643922137035823</v>
      </c>
      <c r="AE130">
        <f t="shared" si="53"/>
        <v>73.35607786296418</v>
      </c>
      <c r="AF130">
        <f t="shared" si="54"/>
        <v>0.004824166727766566</v>
      </c>
      <c r="AG130">
        <f t="shared" si="55"/>
        <v>73.36090202969196</v>
      </c>
      <c r="AH130">
        <f t="shared" si="56"/>
        <v>173.72451698104464</v>
      </c>
    </row>
    <row r="131" spans="4:34" ht="15">
      <c r="D131" s="2">
        <f aca="true" t="shared" si="58" ref="D131:D194">$B$7</f>
        <v>40350</v>
      </c>
      <c r="E131" s="8">
        <f t="shared" si="57"/>
        <v>0.541666666666666</v>
      </c>
      <c r="F131" s="3">
        <f aca="true" t="shared" si="59" ref="F131:F194">D131+2415018.5+E131-$B$5/24</f>
        <v>2455369.2916666665</v>
      </c>
      <c r="G131" s="4">
        <f aca="true" t="shared" si="60" ref="G131:G194">(F131-2451545)/36525</f>
        <v>0.10470339949805645</v>
      </c>
      <c r="I131">
        <f aca="true" t="shared" si="61" ref="I131:I194">MOD(280.46646+G131*(36000.76983+G131*0.0003032),360)</f>
        <v>89.86944907198904</v>
      </c>
      <c r="J131">
        <f aca="true" t="shared" si="62" ref="J131:J194">357.52911+G131*(35999.05029-0.0001537*G131)</f>
        <v>4126.752052379512</v>
      </c>
      <c r="K131">
        <f aca="true" t="shared" si="63" ref="K131:K194">0.016708634-G131*(0.000042037+0.0000001267*G131)</f>
        <v>0.016704231194208302</v>
      </c>
      <c r="L131">
        <f aca="true" t="shared" si="64" ref="L131:L194">SIN(RADIANS(J131))*(1.914602-G131*(0.004817+0.000014*G131))+SIN(RADIANS(2*J131))*(0.019993-0.000101*G131)+SIN(RADIANS(3*J131))*0.000289</f>
        <v>0.429915094380781</v>
      </c>
      <c r="M131">
        <f aca="true" t="shared" si="65" ref="M131:M194">I131+L131</f>
        <v>90.29936416636981</v>
      </c>
      <c r="N131">
        <f aca="true" t="shared" si="66" ref="N131:N194">J131+L131</f>
        <v>4127.181967473893</v>
      </c>
      <c r="O131">
        <f aca="true" t="shared" si="67" ref="O131:O194">(1.000001018*(1-K131*K131))/(1+K131*COS(RADIANS(N131)))</f>
        <v>1.0162750280112147</v>
      </c>
      <c r="P131">
        <f aca="true" t="shared" si="68" ref="P131:P194">M131-0.00569-0.00478*SIN(RADIANS(125.04-1934.136*G131))</f>
        <v>90.29834033005673</v>
      </c>
      <c r="Q131">
        <f aca="true" t="shared" si="69" ref="Q131:Q194">23+(26+((21.448-G131*(46.815+G131*(0.00059-G131*0.001813))))/60)/60</f>
        <v>23.437929529434857</v>
      </c>
      <c r="R131">
        <f aca="true" t="shared" si="70" ref="R131:R194">Q131+0.00256*COS(RADIANS(125.04-1934.136*G131))</f>
        <v>23.438484896617126</v>
      </c>
      <c r="S131">
        <f>DEGREES(ATAN2(COS(RADIANS(P131)),COS(RADIANS(R131))*SIN(RADIANS(P131))))</f>
        <v>90.3251703936375</v>
      </c>
      <c r="T131">
        <f aca="true" t="shared" si="71" ref="T131:T194">DEGREES(ASIN(SIN(RADIANS(R131))*SIN(RADIANS(P131))))</f>
        <v>23.43814815617285</v>
      </c>
      <c r="U131">
        <f aca="true" t="shared" si="72" ref="U131:U194">TAN(RADIANS(R131/2))*TAN(RADIANS(R131/2))</f>
        <v>0.043031484696790204</v>
      </c>
      <c r="V131">
        <f aca="true" t="shared" si="73" ref="V131:V194">4*DEGREES(U131*SIN(2*RADIANS(I131))-2*K131*SIN(RADIANS(J131))+4*K131*U131*SIN(RADIANS(J131))*COS(2*RADIANS(I131))-0.5*U131*U131*SIN(4*RADIANS(I131))-1.25*K131*K131*SIN(2*RADIANS(J131)))</f>
        <v>-1.823111008287915</v>
      </c>
      <c r="W131">
        <f aca="true" t="shared" si="74" ref="W131:W194">DEGREES(ACOS(COS(RADIANS(90.833))/(COS(RADIANS($B$3))*COS(RADIANS(T131)))-TAN(RADIANS($B$3))*TAN(RADIANS(T131))))</f>
        <v>112.6101676931008</v>
      </c>
      <c r="X131" s="8">
        <f aca="true" t="shared" si="75" ref="X131:X194">(720-4*$B$4-V131+$B$5*60)/1440</f>
        <v>0.5429327159779778</v>
      </c>
      <c r="Y131" s="8">
        <f aca="true" t="shared" si="76" ref="Y131:Y194">X131-W131*4/1440</f>
        <v>0.2301266946082533</v>
      </c>
      <c r="Z131" s="8">
        <f aca="true" t="shared" si="77" ref="Z131:Z194">X131+W131*4/1440</f>
        <v>0.8557387373477022</v>
      </c>
      <c r="AA131" s="9">
        <f aca="true" t="shared" si="78" ref="AA131:AA194">8*W131</f>
        <v>900.8813415448064</v>
      </c>
      <c r="AB131">
        <f aca="true" t="shared" si="79" ref="AB131:AB194">MOD(E131*1440+V131+4*$B$4-60*$B$5,1440)</f>
        <v>718.176888991711</v>
      </c>
      <c r="AC131">
        <f aca="true" t="shared" si="80" ref="AC131:AC194">IF(AB131/4&lt;0,AB131/4+180,AB131/4-180)</f>
        <v>-0.4557777520722368</v>
      </c>
      <c r="AD131">
        <f aca="true" t="shared" si="81" ref="AD131:AD194">DEGREES(ACOS(SIN(RADIANS($B$3))*SIN(RADIANS(T131))+COS(RADIANS($B$3))*COS(RADIANS(T131))*COS(RADIANS(AC131))))</f>
        <v>16.5663210281256</v>
      </c>
      <c r="AE131">
        <f aca="true" t="shared" si="82" ref="AE131:AE194">90-AD131</f>
        <v>73.4336789718744</v>
      </c>
      <c r="AF131">
        <f aca="true" t="shared" si="83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0.004800372088241115</v>
      </c>
      <c r="AG131">
        <f aca="true" t="shared" si="84" ref="AG131:AG194">AE131+AF131</f>
        <v>73.43847934396264</v>
      </c>
      <c r="AH131">
        <f aca="true" t="shared" si="85" ref="AH131:AH194">IF(AC131&gt;0,MOD(DEGREES(ACOS(((SIN(RADIANS($B$3))*COS(RADIANS(AD131)))-SIN(RADIANS(T131)))/(COS(RADIANS($B$3))*SIN(RADIANS(AD131)))))+180,360),MOD(540-DEGREES(ACOS(((SIN(RADIANS($B$3))*COS(RADIANS(AD131)))-SIN(RADIANS(T131)))/(COS(RADIANS($B$3))*SIN(RADIANS(AD131))))),360))</f>
        <v>178.53323003787727</v>
      </c>
    </row>
    <row r="132" spans="4:34" ht="15">
      <c r="D132" s="2">
        <f t="shared" si="58"/>
        <v>40350</v>
      </c>
      <c r="E132" s="8">
        <f aca="true" t="shared" si="86" ref="E132:E195">E131+0.1/24</f>
        <v>0.5458333333333326</v>
      </c>
      <c r="F132" s="3">
        <f t="shared" si="59"/>
        <v>2455369.2958333334</v>
      </c>
      <c r="G132" s="4">
        <f t="shared" si="60"/>
        <v>0.10470351357517851</v>
      </c>
      <c r="I132">
        <f t="shared" si="61"/>
        <v>89.87355593621032</v>
      </c>
      <c r="J132">
        <f t="shared" si="62"/>
        <v>4126.756159047563</v>
      </c>
      <c r="K132">
        <f t="shared" si="63"/>
        <v>0.016704231189409818</v>
      </c>
      <c r="L132">
        <f t="shared" si="64"/>
        <v>0.4297840673879669</v>
      </c>
      <c r="M132">
        <f t="shared" si="65"/>
        <v>90.3033400035983</v>
      </c>
      <c r="N132">
        <f t="shared" si="66"/>
        <v>4127.185943114951</v>
      </c>
      <c r="O132">
        <f t="shared" si="67"/>
        <v>1.01627529362495</v>
      </c>
      <c r="P132">
        <f t="shared" si="68"/>
        <v>90.30231617127848</v>
      </c>
      <c r="Q132">
        <f t="shared" si="69"/>
        <v>23.437929527951376</v>
      </c>
      <c r="R132">
        <f t="shared" si="70"/>
        <v>23.438484885510096</v>
      </c>
      <c r="S132">
        <f>DEGREES(ATAN2(COS(RADIANS(P132)),COS(RADIANS(R132))*SIN(RADIANS(P132))))</f>
        <v>90.32950377144911</v>
      </c>
      <c r="T132">
        <f t="shared" si="71"/>
        <v>23.43813911013194</v>
      </c>
      <c r="U132">
        <f t="shared" si="72"/>
        <v>0.04303148465484658</v>
      </c>
      <c r="V132">
        <f t="shared" si="73"/>
        <v>-1.824015814043778</v>
      </c>
      <c r="W132">
        <f t="shared" si="74"/>
        <v>112.61015783733497</v>
      </c>
      <c r="X132" s="8">
        <f t="shared" si="75"/>
        <v>0.5429333443153083</v>
      </c>
      <c r="Y132" s="8">
        <f t="shared" si="76"/>
        <v>0.23012735032271114</v>
      </c>
      <c r="Z132" s="8">
        <f t="shared" si="77"/>
        <v>0.8557393383079054</v>
      </c>
      <c r="AA132" s="9">
        <f t="shared" si="78"/>
        <v>900.8812626986797</v>
      </c>
      <c r="AB132">
        <f t="shared" si="79"/>
        <v>724.1759841859551</v>
      </c>
      <c r="AC132">
        <f t="shared" si="80"/>
        <v>1.043996046488786</v>
      </c>
      <c r="AD132">
        <f t="shared" si="81"/>
        <v>16.585296065273592</v>
      </c>
      <c r="AE132">
        <f t="shared" si="82"/>
        <v>73.4147039347264</v>
      </c>
      <c r="AF132">
        <f t="shared" si="83"/>
        <v>0.0048061885902895875</v>
      </c>
      <c r="AG132">
        <f t="shared" si="84"/>
        <v>73.4195101233167</v>
      </c>
      <c r="AH132">
        <f t="shared" si="85"/>
        <v>183.35742440660042</v>
      </c>
    </row>
    <row r="133" spans="4:34" ht="15">
      <c r="D133" s="2">
        <f t="shared" si="58"/>
        <v>40350</v>
      </c>
      <c r="E133" s="8">
        <f t="shared" si="86"/>
        <v>0.5499999999999993</v>
      </c>
      <c r="F133" s="3">
        <f t="shared" si="59"/>
        <v>2455369.3</v>
      </c>
      <c r="G133" s="4">
        <f t="shared" si="60"/>
        <v>0.10470362765228786</v>
      </c>
      <c r="I133">
        <f t="shared" si="61"/>
        <v>89.87766279997413</v>
      </c>
      <c r="J133">
        <f t="shared" si="62"/>
        <v>4126.760265715156</v>
      </c>
      <c r="K133">
        <f t="shared" si="63"/>
        <v>0.01670423118461133</v>
      </c>
      <c r="L133">
        <f t="shared" si="64"/>
        <v>0.42965303833171686</v>
      </c>
      <c r="M133">
        <f t="shared" si="65"/>
        <v>90.30731583830585</v>
      </c>
      <c r="N133">
        <f t="shared" si="66"/>
        <v>4127.189918753487</v>
      </c>
      <c r="O133">
        <f t="shared" si="67"/>
        <v>1.0162755591576362</v>
      </c>
      <c r="P133">
        <f t="shared" si="68"/>
        <v>90.30629200997923</v>
      </c>
      <c r="Q133">
        <f t="shared" si="69"/>
        <v>23.437929526467897</v>
      </c>
      <c r="R133">
        <f t="shared" si="70"/>
        <v>23.438484874403066</v>
      </c>
      <c r="S133">
        <f>DEGREES(ATAN2(COS(RADIANS(P133)),COS(RADIANS(R133))*SIN(RADIANS(P133))))</f>
        <v>90.33383714591587</v>
      </c>
      <c r="T133">
        <f t="shared" si="71"/>
        <v>23.438129944491294</v>
      </c>
      <c r="U133">
        <f t="shared" si="72"/>
        <v>0.04303148461290297</v>
      </c>
      <c r="V133">
        <f t="shared" si="73"/>
        <v>-1.8249206085301588</v>
      </c>
      <c r="W133">
        <f t="shared" si="74"/>
        <v>112.61014785126598</v>
      </c>
      <c r="X133" s="8">
        <f t="shared" si="75"/>
        <v>0.5429339726448126</v>
      </c>
      <c r="Y133" s="8">
        <f t="shared" si="76"/>
        <v>0.230128006391296</v>
      </c>
      <c r="Z133" s="8">
        <f t="shared" si="77"/>
        <v>0.8557399388983291</v>
      </c>
      <c r="AA133" s="9">
        <f t="shared" si="78"/>
        <v>900.8811828101278</v>
      </c>
      <c r="AB133">
        <f t="shared" si="79"/>
        <v>730.1750793914688</v>
      </c>
      <c r="AC133">
        <f t="shared" si="80"/>
        <v>2.543769847867196</v>
      </c>
      <c r="AD133">
        <f t="shared" si="81"/>
        <v>16.700514434197252</v>
      </c>
      <c r="AE133">
        <f t="shared" si="82"/>
        <v>73.29948556580274</v>
      </c>
      <c r="AF133">
        <f t="shared" si="83"/>
        <v>0.004841531587050977</v>
      </c>
      <c r="AG133">
        <f t="shared" si="84"/>
        <v>73.30432709738979</v>
      </c>
      <c r="AH133">
        <f t="shared" si="85"/>
        <v>188.14630446825282</v>
      </c>
    </row>
    <row r="134" spans="4:34" ht="15">
      <c r="D134" s="2">
        <f t="shared" si="58"/>
        <v>40350</v>
      </c>
      <c r="E134" s="8">
        <f t="shared" si="86"/>
        <v>0.5541666666666659</v>
      </c>
      <c r="F134" s="3">
        <f t="shared" si="59"/>
        <v>2455369.3041666667</v>
      </c>
      <c r="G134" s="4">
        <f t="shared" si="60"/>
        <v>0.10470374172940992</v>
      </c>
      <c r="I134">
        <f t="shared" si="61"/>
        <v>89.88176966419587</v>
      </c>
      <c r="J134">
        <f t="shared" si="62"/>
        <v>4126.764372383206</v>
      </c>
      <c r="K134">
        <f t="shared" si="63"/>
        <v>0.016704231179812845</v>
      </c>
      <c r="L134">
        <f t="shared" si="64"/>
        <v>0.42952200718338834</v>
      </c>
      <c r="M134">
        <f t="shared" si="65"/>
        <v>90.31129167137927</v>
      </c>
      <c r="N134">
        <f t="shared" si="66"/>
        <v>4127.19389439039</v>
      </c>
      <c r="O134">
        <f t="shared" si="67"/>
        <v>1.0162758246093322</v>
      </c>
      <c r="P134">
        <f t="shared" si="68"/>
        <v>90.31026784704575</v>
      </c>
      <c r="Q134">
        <f t="shared" si="69"/>
        <v>23.437929524984416</v>
      </c>
      <c r="R134">
        <f t="shared" si="70"/>
        <v>23.43848486329602</v>
      </c>
      <c r="S134">
        <f>DEGREES(ATAN2(COS(RADIANS(P134)),COS(RADIANS(R134))*SIN(RADIANS(P134))))</f>
        <v>90.33817051799645</v>
      </c>
      <c r="T134">
        <f t="shared" si="71"/>
        <v>23.438120659249098</v>
      </c>
      <c r="U134">
        <f t="shared" si="72"/>
        <v>0.04303148457095928</v>
      </c>
      <c r="V134">
        <f t="shared" si="73"/>
        <v>-1.825825391919967</v>
      </c>
      <c r="W134">
        <f t="shared" si="74"/>
        <v>112.61013773489194</v>
      </c>
      <c r="X134" s="8">
        <f t="shared" si="75"/>
        <v>0.5429346009666112</v>
      </c>
      <c r="Y134" s="8">
        <f t="shared" si="76"/>
        <v>0.23012866281413358</v>
      </c>
      <c r="Z134" s="8">
        <f t="shared" si="77"/>
        <v>0.8557405391190888</v>
      </c>
      <c r="AA134" s="9">
        <f t="shared" si="78"/>
        <v>900.8811018791355</v>
      </c>
      <c r="AB134">
        <f t="shared" si="79"/>
        <v>736.174174608079</v>
      </c>
      <c r="AC134">
        <f t="shared" si="80"/>
        <v>4.043543652019764</v>
      </c>
      <c r="AD134">
        <f t="shared" si="81"/>
        <v>16.909986958181168</v>
      </c>
      <c r="AE134">
        <f t="shared" si="82"/>
        <v>73.09001304181884</v>
      </c>
      <c r="AF134">
        <f t="shared" si="83"/>
        <v>0.00490589598712527</v>
      </c>
      <c r="AG134">
        <f t="shared" si="84"/>
        <v>73.09491893780596</v>
      </c>
      <c r="AH134">
        <f t="shared" si="85"/>
        <v>192.85148625407425</v>
      </c>
    </row>
    <row r="135" spans="4:34" ht="15">
      <c r="D135" s="2">
        <f t="shared" si="58"/>
        <v>40350</v>
      </c>
      <c r="E135" s="8">
        <f t="shared" si="86"/>
        <v>0.5583333333333326</v>
      </c>
      <c r="F135" s="3">
        <f t="shared" si="59"/>
        <v>2455369.308333333</v>
      </c>
      <c r="G135" s="4">
        <f t="shared" si="60"/>
        <v>0.10470385580651927</v>
      </c>
      <c r="I135">
        <f t="shared" si="61"/>
        <v>89.88587652795968</v>
      </c>
      <c r="J135">
        <f t="shared" si="62"/>
        <v>4126.768479050798</v>
      </c>
      <c r="K135">
        <f t="shared" si="63"/>
        <v>0.016704231175014357</v>
      </c>
      <c r="L135">
        <f t="shared" si="64"/>
        <v>0.42939097397286946</v>
      </c>
      <c r="M135">
        <f t="shared" si="65"/>
        <v>90.31526750193255</v>
      </c>
      <c r="N135">
        <f t="shared" si="66"/>
        <v>4127.197870024771</v>
      </c>
      <c r="O135">
        <f t="shared" si="67"/>
        <v>1.016276089979977</v>
      </c>
      <c r="P135">
        <f t="shared" si="68"/>
        <v>90.31424368159209</v>
      </c>
      <c r="Q135">
        <f t="shared" si="69"/>
        <v>23.437929523500937</v>
      </c>
      <c r="R135">
        <f t="shared" si="70"/>
        <v>23.43848485218897</v>
      </c>
      <c r="S135">
        <f>DEGREES(ATAN2(COS(RADIANS(P135)),COS(RADIANS(R135))*SIN(RADIANS(P135))))</f>
        <v>90.34250388671741</v>
      </c>
      <c r="T135">
        <f t="shared" si="71"/>
        <v>23.438111254407705</v>
      </c>
      <c r="U135">
        <f t="shared" si="72"/>
        <v>0.043031484529015604</v>
      </c>
      <c r="V135">
        <f t="shared" si="73"/>
        <v>-1.826730163983108</v>
      </c>
      <c r="W135">
        <f t="shared" si="74"/>
        <v>112.61012748821548</v>
      </c>
      <c r="X135" s="8">
        <f t="shared" si="75"/>
        <v>0.5429352292805437</v>
      </c>
      <c r="Y135" s="8">
        <f t="shared" si="76"/>
        <v>0.23012931959105626</v>
      </c>
      <c r="Z135" s="8">
        <f t="shared" si="77"/>
        <v>0.8557411389700311</v>
      </c>
      <c r="AA135" s="9">
        <f t="shared" si="78"/>
        <v>900.8810199057239</v>
      </c>
      <c r="AB135">
        <f t="shared" si="79"/>
        <v>742.1732698360157</v>
      </c>
      <c r="AC135">
        <f t="shared" si="80"/>
        <v>5.54331745900393</v>
      </c>
      <c r="AD135">
        <f t="shared" si="81"/>
        <v>17.210232648299268</v>
      </c>
      <c r="AE135">
        <f t="shared" si="82"/>
        <v>72.78976735170073</v>
      </c>
      <c r="AF135">
        <f t="shared" si="83"/>
        <v>0.004998401520573682</v>
      </c>
      <c r="AG135">
        <f t="shared" si="84"/>
        <v>72.7947657532213</v>
      </c>
      <c r="AH135">
        <f t="shared" si="85"/>
        <v>197.43007520345859</v>
      </c>
    </row>
    <row r="136" spans="4:34" ht="15">
      <c r="D136" s="2">
        <f t="shared" si="58"/>
        <v>40350</v>
      </c>
      <c r="E136" s="8">
        <f t="shared" si="86"/>
        <v>0.5624999999999992</v>
      </c>
      <c r="F136" s="3">
        <f t="shared" si="59"/>
        <v>2455369.3125</v>
      </c>
      <c r="G136" s="4">
        <f t="shared" si="60"/>
        <v>0.10470396988364133</v>
      </c>
      <c r="I136">
        <f t="shared" si="61"/>
        <v>89.88998339218142</v>
      </c>
      <c r="J136">
        <f t="shared" si="62"/>
        <v>4126.772585718849</v>
      </c>
      <c r="K136">
        <f t="shared" si="63"/>
        <v>0.016704231170215873</v>
      </c>
      <c r="L136">
        <f t="shared" si="64"/>
        <v>0.4292599386715429</v>
      </c>
      <c r="M136">
        <f t="shared" si="65"/>
        <v>90.31924333085297</v>
      </c>
      <c r="N136">
        <f t="shared" si="66"/>
        <v>4127.201845657521</v>
      </c>
      <c r="O136">
        <f t="shared" si="67"/>
        <v>1.016276355269629</v>
      </c>
      <c r="P136">
        <f t="shared" si="68"/>
        <v>90.31821951450549</v>
      </c>
      <c r="Q136">
        <f t="shared" si="69"/>
        <v>23.43792952201746</v>
      </c>
      <c r="R136">
        <f t="shared" si="70"/>
        <v>23.438484841081912</v>
      </c>
      <c r="S136">
        <f>DEGREES(ATAN2(COS(RADIANS(P136)),COS(RADIANS(R136))*SIN(RADIANS(P136))))</f>
        <v>90.34683725303792</v>
      </c>
      <c r="T136">
        <f t="shared" si="71"/>
        <v>23.438101729965254</v>
      </c>
      <c r="U136">
        <f t="shared" si="72"/>
        <v>0.04303148448707187</v>
      </c>
      <c r="V136">
        <f t="shared" si="73"/>
        <v>-1.8276349248927644</v>
      </c>
      <c r="W136">
        <f t="shared" si="74"/>
        <v>112.61011711123469</v>
      </c>
      <c r="X136" s="8">
        <f t="shared" si="75"/>
        <v>0.542935857586731</v>
      </c>
      <c r="Y136" s="8">
        <f t="shared" si="76"/>
        <v>0.2301299767221902</v>
      </c>
      <c r="Z136" s="8">
        <f t="shared" si="77"/>
        <v>0.8557417384512718</v>
      </c>
      <c r="AA136" s="9">
        <f t="shared" si="78"/>
        <v>900.8809368898775</v>
      </c>
      <c r="AB136">
        <f t="shared" si="79"/>
        <v>748.1723650751061</v>
      </c>
      <c r="AC136">
        <f t="shared" si="80"/>
        <v>7.0430912687765215</v>
      </c>
      <c r="AD136">
        <f t="shared" si="81"/>
        <v>17.596548986928255</v>
      </c>
      <c r="AE136">
        <f t="shared" si="82"/>
        <v>72.40345101307175</v>
      </c>
      <c r="AF136">
        <f t="shared" si="83"/>
        <v>0.005117867033158432</v>
      </c>
      <c r="AG136">
        <f t="shared" si="84"/>
        <v>72.40856888010491</v>
      </c>
      <c r="AH136">
        <f t="shared" si="85"/>
        <v>201.84688799357113</v>
      </c>
    </row>
    <row r="137" spans="4:34" ht="15">
      <c r="D137" s="2">
        <f t="shared" si="58"/>
        <v>40350</v>
      </c>
      <c r="E137" s="8">
        <f t="shared" si="86"/>
        <v>0.5666666666666659</v>
      </c>
      <c r="F137" s="3">
        <f t="shared" si="59"/>
        <v>2455369.316666667</v>
      </c>
      <c r="G137" s="4">
        <f t="shared" si="60"/>
        <v>0.10470408396076342</v>
      </c>
      <c r="I137">
        <f t="shared" si="61"/>
        <v>89.89409025640316</v>
      </c>
      <c r="J137">
        <f t="shared" si="62"/>
        <v>4126.776692386899</v>
      </c>
      <c r="K137">
        <f t="shared" si="63"/>
        <v>0.016704231165417385</v>
      </c>
      <c r="L137">
        <f t="shared" si="64"/>
        <v>0.4291289012946706</v>
      </c>
      <c r="M137">
        <f t="shared" si="65"/>
        <v>90.32321915769784</v>
      </c>
      <c r="N137">
        <f t="shared" si="66"/>
        <v>4127.205821288194</v>
      </c>
      <c r="O137">
        <f t="shared" si="67"/>
        <v>1.0162766204782567</v>
      </c>
      <c r="P137">
        <f t="shared" si="68"/>
        <v>90.32219534534326</v>
      </c>
      <c r="Q137">
        <f t="shared" si="69"/>
        <v>23.437929520533977</v>
      </c>
      <c r="R137">
        <f t="shared" si="70"/>
        <v>23.438484829974843</v>
      </c>
      <c r="S137">
        <f>DEGREES(ATAN2(COS(RADIANS(P137)),COS(RADIANS(R137))*SIN(RADIANS(P137))))</f>
        <v>90.35117061646766</v>
      </c>
      <c r="T137">
        <f t="shared" si="71"/>
        <v>23.438092085923056</v>
      </c>
      <c r="U137">
        <f t="shared" si="72"/>
        <v>0.04303148444512811</v>
      </c>
      <c r="V137">
        <f t="shared" si="73"/>
        <v>-1.8285396745196578</v>
      </c>
      <c r="W137">
        <f t="shared" si="74"/>
        <v>112.61010660395105</v>
      </c>
      <c r="X137" s="8">
        <f t="shared" si="75"/>
        <v>0.542936485885083</v>
      </c>
      <c r="Y137" s="8">
        <f t="shared" si="76"/>
        <v>0.23013063420744123</v>
      </c>
      <c r="Z137" s="8">
        <f t="shared" si="77"/>
        <v>0.8557423375627249</v>
      </c>
      <c r="AA137" s="9">
        <f t="shared" si="78"/>
        <v>900.8808528316084</v>
      </c>
      <c r="AB137">
        <f t="shared" si="79"/>
        <v>754.1714603254792</v>
      </c>
      <c r="AC137">
        <f t="shared" si="80"/>
        <v>8.542865081369797</v>
      </c>
      <c r="AD137">
        <f t="shared" si="81"/>
        <v>18.063341983528257</v>
      </c>
      <c r="AE137">
        <f t="shared" si="82"/>
        <v>71.93665801647174</v>
      </c>
      <c r="AF137">
        <f t="shared" si="83"/>
        <v>0.005262901095073094</v>
      </c>
      <c r="AG137">
        <f t="shared" si="84"/>
        <v>71.94192091756682</v>
      </c>
      <c r="AH137">
        <f t="shared" si="85"/>
        <v>206.07559604752475</v>
      </c>
    </row>
    <row r="138" spans="4:34" ht="15">
      <c r="D138" s="2">
        <f t="shared" si="58"/>
        <v>40350</v>
      </c>
      <c r="E138" s="8">
        <f t="shared" si="86"/>
        <v>0.5708333333333325</v>
      </c>
      <c r="F138" s="3">
        <f t="shared" si="59"/>
        <v>2455369.3208333333</v>
      </c>
      <c r="G138" s="4">
        <f t="shared" si="60"/>
        <v>0.10470419803787276</v>
      </c>
      <c r="I138">
        <f t="shared" si="61"/>
        <v>89.89819712016697</v>
      </c>
      <c r="J138">
        <f t="shared" si="62"/>
        <v>4126.7807990544925</v>
      </c>
      <c r="K138">
        <f t="shared" si="63"/>
        <v>0.0167042311606189</v>
      </c>
      <c r="L138">
        <f t="shared" si="64"/>
        <v>0.4289978618574636</v>
      </c>
      <c r="M138">
        <f t="shared" si="65"/>
        <v>90.32719498202444</v>
      </c>
      <c r="N138">
        <f t="shared" si="66"/>
        <v>4127.20979691635</v>
      </c>
      <c r="O138">
        <f t="shared" si="67"/>
        <v>1.0162768856058302</v>
      </c>
      <c r="P138">
        <f t="shared" si="68"/>
        <v>90.32617117366271</v>
      </c>
      <c r="Q138">
        <f t="shared" si="69"/>
        <v>23.4379295190505</v>
      </c>
      <c r="R138">
        <f t="shared" si="70"/>
        <v>23.43848481886777</v>
      </c>
      <c r="S138">
        <f>DEGREES(ATAN2(COS(RADIANS(P138)),COS(RADIANS(R138))*SIN(RADIANS(P138))))</f>
        <v>90.35550397651625</v>
      </c>
      <c r="T138">
        <f t="shared" si="71"/>
        <v>23.438082322282472</v>
      </c>
      <c r="U138">
        <f t="shared" si="72"/>
        <v>0.04303148440318433</v>
      </c>
      <c r="V138">
        <f t="shared" si="73"/>
        <v>-1.8294444127343037</v>
      </c>
      <c r="W138">
        <f t="shared" si="74"/>
        <v>112.61009596636616</v>
      </c>
      <c r="X138" s="8">
        <f t="shared" si="75"/>
        <v>0.5429371141755099</v>
      </c>
      <c r="Y138" s="8">
        <f t="shared" si="76"/>
        <v>0.23013129204671506</v>
      </c>
      <c r="Z138" s="8">
        <f t="shared" si="77"/>
        <v>0.8557429363043048</v>
      </c>
      <c r="AA138" s="9">
        <f t="shared" si="78"/>
        <v>900.8807677309293</v>
      </c>
      <c r="AB138">
        <f t="shared" si="79"/>
        <v>760.1705555872645</v>
      </c>
      <c r="AC138">
        <f t="shared" si="80"/>
        <v>10.042638896816129</v>
      </c>
      <c r="AD138">
        <f t="shared" si="81"/>
        <v>18.604467690577305</v>
      </c>
      <c r="AE138">
        <f t="shared" si="82"/>
        <v>71.39553230942269</v>
      </c>
      <c r="AF138">
        <f t="shared" si="83"/>
        <v>0.005431995585534036</v>
      </c>
      <c r="AG138">
        <f t="shared" si="84"/>
        <v>71.40096430500823</v>
      </c>
      <c r="AH138">
        <f t="shared" si="85"/>
        <v>210.09882372923062</v>
      </c>
    </row>
    <row r="139" spans="4:34" ht="15">
      <c r="D139" s="2">
        <f t="shared" si="58"/>
        <v>40350</v>
      </c>
      <c r="E139" s="8">
        <f t="shared" si="86"/>
        <v>0.5749999999999992</v>
      </c>
      <c r="F139" s="3">
        <f t="shared" si="59"/>
        <v>2455369.325</v>
      </c>
      <c r="G139" s="4">
        <f t="shared" si="60"/>
        <v>0.10470431211499483</v>
      </c>
      <c r="I139">
        <f t="shared" si="61"/>
        <v>89.90230398438871</v>
      </c>
      <c r="J139">
        <f t="shared" si="62"/>
        <v>4126.784905722543</v>
      </c>
      <c r="K139">
        <f t="shared" si="63"/>
        <v>0.016704231155820412</v>
      </c>
      <c r="L139">
        <f t="shared" si="64"/>
        <v>0.4288668203314069</v>
      </c>
      <c r="M139">
        <f t="shared" si="65"/>
        <v>90.33117080472012</v>
      </c>
      <c r="N139">
        <f t="shared" si="66"/>
        <v>4127.213772542875</v>
      </c>
      <c r="O139">
        <f t="shared" si="67"/>
        <v>1.0162771506524066</v>
      </c>
      <c r="P139">
        <f t="shared" si="68"/>
        <v>90.33014700035116</v>
      </c>
      <c r="Q139">
        <f t="shared" si="69"/>
        <v>23.437929517567017</v>
      </c>
      <c r="R139">
        <f t="shared" si="70"/>
        <v>23.438484807760684</v>
      </c>
      <c r="S139">
        <f>DEGREES(ATAN2(COS(RADIANS(P139)),COS(RADIANS(R139))*SIN(RADIANS(P139))))</f>
        <v>90.35983733414298</v>
      </c>
      <c r="T139">
        <f t="shared" si="71"/>
        <v>23.438072439041555</v>
      </c>
      <c r="U139">
        <f t="shared" si="72"/>
        <v>0.0430314843612405</v>
      </c>
      <c r="V139">
        <f t="shared" si="73"/>
        <v>-1.8303491397103253</v>
      </c>
      <c r="W139">
        <f t="shared" si="74"/>
        <v>112.61008519847798</v>
      </c>
      <c r="X139" s="8">
        <f t="shared" si="75"/>
        <v>0.5429377424581321</v>
      </c>
      <c r="Y139" s="8">
        <f t="shared" si="76"/>
        <v>0.23013195024013772</v>
      </c>
      <c r="Z139" s="8">
        <f t="shared" si="77"/>
        <v>0.8557435346761264</v>
      </c>
      <c r="AA139" s="9">
        <f t="shared" si="78"/>
        <v>900.8806815878238</v>
      </c>
      <c r="AB139">
        <f t="shared" si="79"/>
        <v>766.1696508602886</v>
      </c>
      <c r="AC139">
        <f t="shared" si="80"/>
        <v>11.542412715072146</v>
      </c>
      <c r="AD139">
        <f t="shared" si="81"/>
        <v>19.21354554279996</v>
      </c>
      <c r="AE139">
        <f t="shared" si="82"/>
        <v>70.78645445720004</v>
      </c>
      <c r="AF139">
        <f t="shared" si="83"/>
        <v>0.005623611347924621</v>
      </c>
      <c r="AG139">
        <f t="shared" si="84"/>
        <v>70.79207806854797</v>
      </c>
      <c r="AH139">
        <f t="shared" si="85"/>
        <v>213.90742316579653</v>
      </c>
    </row>
    <row r="140" spans="4:34" ht="15">
      <c r="D140" s="2">
        <f t="shared" si="58"/>
        <v>40350</v>
      </c>
      <c r="E140" s="8">
        <f t="shared" si="86"/>
        <v>0.5791666666666658</v>
      </c>
      <c r="F140" s="3">
        <f t="shared" si="59"/>
        <v>2455369.3291666666</v>
      </c>
      <c r="G140" s="4">
        <f t="shared" si="60"/>
        <v>0.10470442619210417</v>
      </c>
      <c r="I140">
        <f t="shared" si="61"/>
        <v>89.90641084815252</v>
      </c>
      <c r="J140">
        <f t="shared" si="62"/>
        <v>4126.789012390135</v>
      </c>
      <c r="K140">
        <f t="shared" si="63"/>
        <v>0.016704231151021924</v>
      </c>
      <c r="L140">
        <f t="shared" si="64"/>
        <v>0.4287357767463392</v>
      </c>
      <c r="M140">
        <f t="shared" si="65"/>
        <v>90.33514662489885</v>
      </c>
      <c r="N140">
        <f t="shared" si="66"/>
        <v>4127.217748166881</v>
      </c>
      <c r="O140">
        <f t="shared" si="67"/>
        <v>1.0162774156179257</v>
      </c>
      <c r="P140">
        <f t="shared" si="68"/>
        <v>90.33412282452261</v>
      </c>
      <c r="Q140">
        <f t="shared" si="69"/>
        <v>23.43792951608354</v>
      </c>
      <c r="R140">
        <f t="shared" si="70"/>
        <v>23.438484796653594</v>
      </c>
      <c r="S140">
        <f>DEGREES(ATAN2(COS(RADIANS(P140)),COS(RADIANS(R140))*SIN(RADIANS(P140))))</f>
        <v>90.36417068837433</v>
      </c>
      <c r="T140">
        <f t="shared" si="71"/>
        <v>23.438062436202806</v>
      </c>
      <c r="U140">
        <f t="shared" si="72"/>
        <v>0.043031484319296646</v>
      </c>
      <c r="V140">
        <f t="shared" si="73"/>
        <v>-1.8312538552174147</v>
      </c>
      <c r="W140">
        <f t="shared" si="74"/>
        <v>112.61007430028931</v>
      </c>
      <c r="X140" s="8">
        <f t="shared" si="75"/>
        <v>0.5429383707327899</v>
      </c>
      <c r="Y140" s="8">
        <f t="shared" si="76"/>
        <v>0.23013260878754183</v>
      </c>
      <c r="Z140" s="8">
        <f t="shared" si="77"/>
        <v>0.8557441326780381</v>
      </c>
      <c r="AA140" s="9">
        <f t="shared" si="78"/>
        <v>900.8805944023145</v>
      </c>
      <c r="AB140">
        <f t="shared" si="79"/>
        <v>772.1687461447814</v>
      </c>
      <c r="AC140">
        <f t="shared" si="80"/>
        <v>13.042186536195345</v>
      </c>
      <c r="AD140">
        <f t="shared" si="81"/>
        <v>19.88421833649497</v>
      </c>
      <c r="AE140">
        <f t="shared" si="82"/>
        <v>70.11578166350503</v>
      </c>
      <c r="AF140">
        <f t="shared" si="83"/>
        <v>0.005836249037236496</v>
      </c>
      <c r="AG140">
        <f t="shared" si="84"/>
        <v>70.12161791254226</v>
      </c>
      <c r="AH140">
        <f t="shared" si="85"/>
        <v>217.49923160280727</v>
      </c>
    </row>
    <row r="141" spans="4:34" ht="15">
      <c r="D141" s="2">
        <f t="shared" si="58"/>
        <v>40350</v>
      </c>
      <c r="E141" s="8">
        <f t="shared" si="86"/>
        <v>0.5833333333333325</v>
      </c>
      <c r="F141" s="3">
        <f t="shared" si="59"/>
        <v>2455369.3333333335</v>
      </c>
      <c r="G141" s="4">
        <f t="shared" si="60"/>
        <v>0.10470454026922624</v>
      </c>
      <c r="I141">
        <f t="shared" si="61"/>
        <v>89.9105177123738</v>
      </c>
      <c r="J141">
        <f t="shared" si="62"/>
        <v>4126.793119058187</v>
      </c>
      <c r="K141">
        <f t="shared" si="63"/>
        <v>0.01670423114622344</v>
      </c>
      <c r="L141">
        <f t="shared" si="64"/>
        <v>0.42860473107361474</v>
      </c>
      <c r="M141">
        <f t="shared" si="65"/>
        <v>90.33912244344742</v>
      </c>
      <c r="N141">
        <f t="shared" si="66"/>
        <v>4127.22172378926</v>
      </c>
      <c r="O141">
        <f t="shared" si="67"/>
        <v>1.0162776805024458</v>
      </c>
      <c r="P141">
        <f t="shared" si="68"/>
        <v>90.3380986470638</v>
      </c>
      <c r="Q141">
        <f t="shared" si="69"/>
        <v>23.437929514600057</v>
      </c>
      <c r="R141">
        <f t="shared" si="70"/>
        <v>23.438484785546493</v>
      </c>
      <c r="S141">
        <f>DEGREES(ATAN2(COS(RADIANS(P141)),COS(RADIANS(R141))*SIN(RADIANS(P141))))</f>
        <v>90.36850404016897</v>
      </c>
      <c r="T141">
        <f t="shared" si="71"/>
        <v>23.438052313764228</v>
      </c>
      <c r="U141">
        <f t="shared" si="72"/>
        <v>0.04303148427735276</v>
      </c>
      <c r="V141">
        <f t="shared" si="73"/>
        <v>-1.8321585594284662</v>
      </c>
      <c r="W141">
        <f t="shared" si="74"/>
        <v>112.6100632717981</v>
      </c>
      <c r="X141" s="8">
        <f t="shared" si="75"/>
        <v>0.5429389989996032</v>
      </c>
      <c r="Y141" s="8">
        <f t="shared" si="76"/>
        <v>0.2301332676890529</v>
      </c>
      <c r="Z141" s="8">
        <f t="shared" si="77"/>
        <v>0.8557447303101535</v>
      </c>
      <c r="AA141" s="9">
        <f t="shared" si="78"/>
        <v>900.8805061743848</v>
      </c>
      <c r="AB141">
        <f t="shared" si="79"/>
        <v>778.1678414405703</v>
      </c>
      <c r="AC141">
        <f t="shared" si="80"/>
        <v>14.541960360142582</v>
      </c>
      <c r="AD141">
        <f t="shared" si="81"/>
        <v>20.610348465823396</v>
      </c>
      <c r="AE141">
        <f t="shared" si="82"/>
        <v>69.38965153417661</v>
      </c>
      <c r="AF141">
        <f t="shared" si="83"/>
        <v>0.006068502390479509</v>
      </c>
      <c r="AG141">
        <f t="shared" si="84"/>
        <v>69.39572003656708</v>
      </c>
      <c r="AH141">
        <f t="shared" si="85"/>
        <v>220.8776070929954</v>
      </c>
    </row>
    <row r="142" spans="4:34" ht="15">
      <c r="D142" s="2">
        <f t="shared" si="58"/>
        <v>40350</v>
      </c>
      <c r="E142" s="8">
        <f t="shared" si="86"/>
        <v>0.5874999999999991</v>
      </c>
      <c r="F142" s="3">
        <f t="shared" si="59"/>
        <v>2455369.3375</v>
      </c>
      <c r="G142" s="4">
        <f t="shared" si="60"/>
        <v>0.10470465434633558</v>
      </c>
      <c r="I142">
        <f t="shared" si="61"/>
        <v>89.91462457613716</v>
      </c>
      <c r="J142">
        <f t="shared" si="62"/>
        <v>4126.797225725778</v>
      </c>
      <c r="K142">
        <f t="shared" si="63"/>
        <v>0.01670423114142495</v>
      </c>
      <c r="L142">
        <f t="shared" si="64"/>
        <v>0.4284736833432029</v>
      </c>
      <c r="M142">
        <f t="shared" si="65"/>
        <v>90.34309825948036</v>
      </c>
      <c r="N142">
        <f t="shared" si="66"/>
        <v>4127.225699409121</v>
      </c>
      <c r="O142">
        <f t="shared" si="67"/>
        <v>1.016277945305906</v>
      </c>
      <c r="P142">
        <f t="shared" si="68"/>
        <v>90.3420744670893</v>
      </c>
      <c r="Q142">
        <f t="shared" si="69"/>
        <v>23.43792951311658</v>
      </c>
      <c r="R142">
        <f t="shared" si="70"/>
        <v>23.438484774439384</v>
      </c>
      <c r="S142">
        <f>DEGREES(ATAN2(COS(RADIANS(P142)),COS(RADIANS(R142))*SIN(RADIANS(P142))))</f>
        <v>90.37283738855396</v>
      </c>
      <c r="T142">
        <f t="shared" si="71"/>
        <v>23.438042071728358</v>
      </c>
      <c r="U142">
        <f t="shared" si="72"/>
        <v>0.043031484235408854</v>
      </c>
      <c r="V142">
        <f t="shared" si="73"/>
        <v>-1.8330632521139063</v>
      </c>
      <c r="W142">
        <f t="shared" si="74"/>
        <v>112.61005211300716</v>
      </c>
      <c r="X142" s="8">
        <f t="shared" si="75"/>
        <v>0.5429396272584125</v>
      </c>
      <c r="Y142" s="8">
        <f t="shared" si="76"/>
        <v>0.23013392694450374</v>
      </c>
      <c r="Z142" s="8">
        <f t="shared" si="77"/>
        <v>0.8557453275723212</v>
      </c>
      <c r="AA142" s="9">
        <f t="shared" si="78"/>
        <v>900.8804169040573</v>
      </c>
      <c r="AB142">
        <f t="shared" si="79"/>
        <v>784.1669367478848</v>
      </c>
      <c r="AC142">
        <f t="shared" si="80"/>
        <v>16.041734186971212</v>
      </c>
      <c r="AD142">
        <f t="shared" si="81"/>
        <v>21.386151613953427</v>
      </c>
      <c r="AE142">
        <f t="shared" si="82"/>
        <v>68.61384838604657</v>
      </c>
      <c r="AF142">
        <f t="shared" si="83"/>
        <v>0.006319094353104224</v>
      </c>
      <c r="AG142">
        <f t="shared" si="84"/>
        <v>68.62016748039967</v>
      </c>
      <c r="AH142">
        <f t="shared" si="85"/>
        <v>224.04997167535865</v>
      </c>
    </row>
    <row r="143" spans="4:34" ht="15">
      <c r="D143" s="2">
        <f t="shared" si="58"/>
        <v>40350</v>
      </c>
      <c r="E143" s="8">
        <f t="shared" si="86"/>
        <v>0.5916666666666658</v>
      </c>
      <c r="F143" s="3">
        <f t="shared" si="59"/>
        <v>2455369.341666667</v>
      </c>
      <c r="G143" s="4">
        <f t="shared" si="60"/>
        <v>0.10470476842345766</v>
      </c>
      <c r="I143">
        <f t="shared" si="61"/>
        <v>89.9187314403598</v>
      </c>
      <c r="J143">
        <f t="shared" si="62"/>
        <v>4126.801332393829</v>
      </c>
      <c r="K143">
        <f t="shared" si="63"/>
        <v>0.016704231136626467</v>
      </c>
      <c r="L143">
        <f t="shared" si="64"/>
        <v>0.4283426335263792</v>
      </c>
      <c r="M143">
        <f t="shared" si="65"/>
        <v>90.34707407388619</v>
      </c>
      <c r="N143">
        <f t="shared" si="66"/>
        <v>4127.229675027355</v>
      </c>
      <c r="O143">
        <f t="shared" si="67"/>
        <v>1.0162782100283647</v>
      </c>
      <c r="P143">
        <f t="shared" si="68"/>
        <v>90.34605028548764</v>
      </c>
      <c r="Q143">
        <f t="shared" si="69"/>
        <v>23.437929511633097</v>
      </c>
      <c r="R143">
        <f t="shared" si="70"/>
        <v>23.438484763332266</v>
      </c>
      <c r="S143">
        <f>DEGREES(ATAN2(COS(RADIANS(P143)),COS(RADIANS(R143))*SIN(RADIANS(P143))))</f>
        <v>90.37717073448991</v>
      </c>
      <c r="T143">
        <f t="shared" si="71"/>
        <v>23.438031710093153</v>
      </c>
      <c r="U143">
        <f t="shared" si="72"/>
        <v>0.043031484193464885</v>
      </c>
      <c r="V143">
        <f t="shared" si="73"/>
        <v>-1.8339679334469394</v>
      </c>
      <c r="W143">
        <f t="shared" si="74"/>
        <v>112.61004082391439</v>
      </c>
      <c r="X143" s="8">
        <f t="shared" si="75"/>
        <v>0.5429402555093381</v>
      </c>
      <c r="Y143" s="8">
        <f t="shared" si="76"/>
        <v>0.23013458655402036</v>
      </c>
      <c r="Z143" s="8">
        <f t="shared" si="77"/>
        <v>0.8557459244646559</v>
      </c>
      <c r="AA143" s="9">
        <f t="shared" si="78"/>
        <v>900.8803265913151</v>
      </c>
      <c r="AB143">
        <f t="shared" si="79"/>
        <v>790.1660320665518</v>
      </c>
      <c r="AC143">
        <f t="shared" si="80"/>
        <v>17.54150801663795</v>
      </c>
      <c r="AD143">
        <f t="shared" si="81"/>
        <v>22.20627620528782</v>
      </c>
      <c r="AE143">
        <f t="shared" si="82"/>
        <v>67.79372379471218</v>
      </c>
      <c r="AF143">
        <f t="shared" si="83"/>
        <v>0.006586898447077612</v>
      </c>
      <c r="AG143">
        <f t="shared" si="84"/>
        <v>67.80031069315926</v>
      </c>
      <c r="AH143">
        <f t="shared" si="85"/>
        <v>227.02650707050302</v>
      </c>
    </row>
    <row r="144" spans="4:34" ht="15">
      <c r="D144" s="2">
        <f t="shared" si="58"/>
        <v>40350</v>
      </c>
      <c r="E144" s="8">
        <f t="shared" si="86"/>
        <v>0.5958333333333324</v>
      </c>
      <c r="F144" s="3">
        <f t="shared" si="59"/>
        <v>2455369.345833333</v>
      </c>
      <c r="G144" s="4">
        <f t="shared" si="60"/>
        <v>0.10470488250056699</v>
      </c>
      <c r="I144">
        <f t="shared" si="61"/>
        <v>89.9228383041227</v>
      </c>
      <c r="J144">
        <f t="shared" si="62"/>
        <v>4126.805439061422</v>
      </c>
      <c r="K144">
        <f t="shared" si="63"/>
        <v>0.01670423113182798</v>
      </c>
      <c r="L144">
        <f t="shared" si="64"/>
        <v>0.42821158165311407</v>
      </c>
      <c r="M144">
        <f t="shared" si="65"/>
        <v>90.35104988577582</v>
      </c>
      <c r="N144">
        <f t="shared" si="66"/>
        <v>4127.233650643075</v>
      </c>
      <c r="O144">
        <f t="shared" si="67"/>
        <v>1.0162784746697613</v>
      </c>
      <c r="P144">
        <f t="shared" si="68"/>
        <v>90.35002610136969</v>
      </c>
      <c r="Q144">
        <f t="shared" si="69"/>
        <v>23.43792951014962</v>
      </c>
      <c r="R144">
        <f t="shared" si="70"/>
        <v>23.438484752225143</v>
      </c>
      <c r="S144">
        <f>DEGREES(ATAN2(COS(RADIANS(P144)),COS(RADIANS(R144))*SIN(RADIANS(P144))))</f>
        <v>90.38150407699992</v>
      </c>
      <c r="T144">
        <f t="shared" si="71"/>
        <v>23.438021228861214</v>
      </c>
      <c r="U144">
        <f t="shared" si="72"/>
        <v>0.04303148415152093</v>
      </c>
      <c r="V144">
        <f t="shared" si="73"/>
        <v>-1.8348726031966962</v>
      </c>
      <c r="W144">
        <f t="shared" si="74"/>
        <v>112.61002940452272</v>
      </c>
      <c r="X144" s="8">
        <f t="shared" si="75"/>
        <v>0.54294088375222</v>
      </c>
      <c r="Y144" s="8">
        <f t="shared" si="76"/>
        <v>0.23013524651743472</v>
      </c>
      <c r="Z144" s="8">
        <f t="shared" si="77"/>
        <v>0.8557465209870054</v>
      </c>
      <c r="AA144" s="9">
        <f t="shared" si="78"/>
        <v>900.8802352361818</v>
      </c>
      <c r="AB144">
        <f t="shared" si="79"/>
        <v>796.1651273968021</v>
      </c>
      <c r="AC144">
        <f t="shared" si="80"/>
        <v>19.041281849200516</v>
      </c>
      <c r="AD144">
        <f t="shared" si="81"/>
        <v>23.065839991300678</v>
      </c>
      <c r="AE144">
        <f t="shared" si="82"/>
        <v>66.93416000869932</v>
      </c>
      <c r="AF144">
        <f t="shared" si="83"/>
        <v>0.006870948594486027</v>
      </c>
      <c r="AG144">
        <f t="shared" si="84"/>
        <v>66.9410309572938</v>
      </c>
      <c r="AH144">
        <f t="shared" si="85"/>
        <v>229.8190727934733</v>
      </c>
    </row>
    <row r="145" spans="4:34" ht="15">
      <c r="D145" s="2">
        <f t="shared" si="58"/>
        <v>40350</v>
      </c>
      <c r="E145" s="8">
        <f t="shared" si="86"/>
        <v>0.5999999999999991</v>
      </c>
      <c r="F145" s="3">
        <f t="shared" si="59"/>
        <v>2455369.35</v>
      </c>
      <c r="G145" s="4">
        <f t="shared" si="60"/>
        <v>0.10470499657768907</v>
      </c>
      <c r="I145">
        <f t="shared" si="61"/>
        <v>89.92694516834445</v>
      </c>
      <c r="J145">
        <f t="shared" si="62"/>
        <v>4126.809545729473</v>
      </c>
      <c r="K145">
        <f t="shared" si="63"/>
        <v>0.016704231127029495</v>
      </c>
      <c r="L145">
        <f t="shared" si="64"/>
        <v>0.42808052769473387</v>
      </c>
      <c r="M145">
        <f t="shared" si="65"/>
        <v>90.35502569603918</v>
      </c>
      <c r="N145">
        <f t="shared" si="66"/>
        <v>4127.237626257168</v>
      </c>
      <c r="O145">
        <f t="shared" si="67"/>
        <v>1.0162787392301535</v>
      </c>
      <c r="P145">
        <f t="shared" si="68"/>
        <v>90.3540019156254</v>
      </c>
      <c r="Q145">
        <f t="shared" si="69"/>
        <v>23.437929508666137</v>
      </c>
      <c r="R145">
        <f t="shared" si="70"/>
        <v>23.43848474111801</v>
      </c>
      <c r="S145">
        <f>DEGREES(ATAN2(COS(RADIANS(P145)),COS(RADIANS(R145))*SIN(RADIANS(P145))))</f>
        <v>90.38583741704608</v>
      </c>
      <c r="T145">
        <f t="shared" si="71"/>
        <v>23.438010628030447</v>
      </c>
      <c r="U145">
        <f t="shared" si="72"/>
        <v>0.04303148410957692</v>
      </c>
      <c r="V145">
        <f t="shared" si="73"/>
        <v>-1.8357772615370813</v>
      </c>
      <c r="W145">
        <f t="shared" si="74"/>
        <v>112.61001785482996</v>
      </c>
      <c r="X145" s="8">
        <f t="shared" si="75"/>
        <v>0.5429415119871785</v>
      </c>
      <c r="Y145" s="8">
        <f t="shared" si="76"/>
        <v>0.23013590683487312</v>
      </c>
      <c r="Z145" s="8">
        <f t="shared" si="77"/>
        <v>0.8557471171394839</v>
      </c>
      <c r="AA145" s="9">
        <f t="shared" si="78"/>
        <v>900.8801428386397</v>
      </c>
      <c r="AB145">
        <f t="shared" si="79"/>
        <v>802.1642227384616</v>
      </c>
      <c r="AC145">
        <f t="shared" si="80"/>
        <v>20.5410556846154</v>
      </c>
      <c r="AD145">
        <f t="shared" si="81"/>
        <v>23.960435350968588</v>
      </c>
      <c r="AE145">
        <f t="shared" si="82"/>
        <v>66.0395646490314</v>
      </c>
      <c r="AF145">
        <f t="shared" si="83"/>
        <v>0.0071704406476163956</v>
      </c>
      <c r="AG145">
        <f t="shared" si="84"/>
        <v>66.04673508967902</v>
      </c>
      <c r="AH145">
        <f t="shared" si="85"/>
        <v>232.44036205760386</v>
      </c>
    </row>
    <row r="146" spans="4:34" ht="15">
      <c r="D146" s="2">
        <f t="shared" si="58"/>
        <v>40350</v>
      </c>
      <c r="E146" s="8">
        <f t="shared" si="86"/>
        <v>0.6041666666666657</v>
      </c>
      <c r="F146" s="3">
        <f t="shared" si="59"/>
        <v>2455369.3541666665</v>
      </c>
      <c r="G146" s="4">
        <f t="shared" si="60"/>
        <v>0.1047051106547984</v>
      </c>
      <c r="I146">
        <f t="shared" si="61"/>
        <v>89.9310520321078</v>
      </c>
      <c r="J146">
        <f t="shared" si="62"/>
        <v>4126.813652397065</v>
      </c>
      <c r="K146">
        <f t="shared" si="63"/>
        <v>0.016704231122231007</v>
      </c>
      <c r="L146">
        <f t="shared" si="64"/>
        <v>0.42794947168118397</v>
      </c>
      <c r="M146">
        <f t="shared" si="65"/>
        <v>90.35900150378899</v>
      </c>
      <c r="N146">
        <f t="shared" si="66"/>
        <v>4127.241601868746</v>
      </c>
      <c r="O146">
        <f t="shared" si="67"/>
        <v>1.0162790037094815</v>
      </c>
      <c r="P146">
        <f t="shared" si="68"/>
        <v>90.35797772736751</v>
      </c>
      <c r="Q146">
        <f t="shared" si="69"/>
        <v>23.43792950718266</v>
      </c>
      <c r="R146">
        <f t="shared" si="70"/>
        <v>23.43848473001087</v>
      </c>
      <c r="S146">
        <f>DEGREES(ATAN2(COS(RADIANS(P146)),COS(RADIANS(R146))*SIN(RADIANS(P146))))</f>
        <v>90.39017075365352</v>
      </c>
      <c r="T146">
        <f t="shared" si="71"/>
        <v>23.437999907603494</v>
      </c>
      <c r="U146">
        <f t="shared" si="72"/>
        <v>0.043031484067632894</v>
      </c>
      <c r="V146">
        <f t="shared" si="73"/>
        <v>-1.8366819082377799</v>
      </c>
      <c r="W146">
        <f t="shared" si="74"/>
        <v>112.61000617483906</v>
      </c>
      <c r="X146" s="8">
        <f t="shared" si="75"/>
        <v>0.542942140214054</v>
      </c>
      <c r="Y146" s="8">
        <f t="shared" si="76"/>
        <v>0.23013656750616768</v>
      </c>
      <c r="Z146" s="8">
        <f t="shared" si="77"/>
        <v>0.8557477129219402</v>
      </c>
      <c r="AA146" s="9">
        <f t="shared" si="78"/>
        <v>900.8800493987125</v>
      </c>
      <c r="AB146">
        <f t="shared" si="79"/>
        <v>808.1633180917609</v>
      </c>
      <c r="AC146">
        <f t="shared" si="80"/>
        <v>22.040829522940214</v>
      </c>
      <c r="AD146">
        <f t="shared" si="81"/>
        <v>24.886113487689464</v>
      </c>
      <c r="AE146">
        <f t="shared" si="82"/>
        <v>65.11388651231053</v>
      </c>
      <c r="AF146">
        <f t="shared" si="83"/>
        <v>0.007484728472217916</v>
      </c>
      <c r="AG146">
        <f t="shared" si="84"/>
        <v>65.12137124078275</v>
      </c>
      <c r="AH146">
        <f t="shared" si="85"/>
        <v>234.90327784096826</v>
      </c>
    </row>
    <row r="147" spans="4:34" ht="15">
      <c r="D147" s="2">
        <f t="shared" si="58"/>
        <v>40350</v>
      </c>
      <c r="E147" s="8">
        <f t="shared" si="86"/>
        <v>0.6083333333333324</v>
      </c>
      <c r="F147" s="3">
        <f t="shared" si="59"/>
        <v>2455369.3583333334</v>
      </c>
      <c r="G147" s="4">
        <f t="shared" si="60"/>
        <v>0.10470522473192048</v>
      </c>
      <c r="I147">
        <f t="shared" si="61"/>
        <v>89.93515889633</v>
      </c>
      <c r="J147">
        <f t="shared" si="62"/>
        <v>4126.817759065116</v>
      </c>
      <c r="K147">
        <f t="shared" si="63"/>
        <v>0.016704231117432522</v>
      </c>
      <c r="L147">
        <f t="shared" si="64"/>
        <v>0.42781841358381584</v>
      </c>
      <c r="M147">
        <f t="shared" si="65"/>
        <v>90.36297730991382</v>
      </c>
      <c r="N147">
        <f t="shared" si="66"/>
        <v>4127.2455774786995</v>
      </c>
      <c r="O147">
        <f t="shared" si="67"/>
        <v>1.0162792681078026</v>
      </c>
      <c r="P147">
        <f t="shared" si="68"/>
        <v>90.36195353748455</v>
      </c>
      <c r="Q147">
        <f t="shared" si="69"/>
        <v>23.437929505699177</v>
      </c>
      <c r="R147">
        <f t="shared" si="70"/>
        <v>23.438484718903716</v>
      </c>
      <c r="S147">
        <f>DEGREES(ATAN2(COS(RADIANS(P147)),COS(RADIANS(R147))*SIN(RADIANS(P147))))</f>
        <v>90.39450408778283</v>
      </c>
      <c r="T147">
        <f t="shared" si="71"/>
        <v>23.437989067578215</v>
      </c>
      <c r="U147">
        <f t="shared" si="72"/>
        <v>0.0430314840256888</v>
      </c>
      <c r="V147">
        <f t="shared" si="73"/>
        <v>-1.837586543472311</v>
      </c>
      <c r="W147">
        <f t="shared" si="74"/>
        <v>112.60999436454783</v>
      </c>
      <c r="X147" s="8">
        <f t="shared" si="75"/>
        <v>0.5429427684329668</v>
      </c>
      <c r="Y147" s="8">
        <f t="shared" si="76"/>
        <v>0.23013722853144508</v>
      </c>
      <c r="Z147" s="8">
        <f t="shared" si="77"/>
        <v>0.8557483083344886</v>
      </c>
      <c r="AA147" s="9">
        <f t="shared" si="78"/>
        <v>900.8799549163826</v>
      </c>
      <c r="AB147">
        <f t="shared" si="79"/>
        <v>814.1624134565263</v>
      </c>
      <c r="AC147">
        <f t="shared" si="80"/>
        <v>23.540603364131584</v>
      </c>
      <c r="AD147">
        <f t="shared" si="81"/>
        <v>25.839355658290945</v>
      </c>
      <c r="AE147">
        <f t="shared" si="82"/>
        <v>64.16064434170906</v>
      </c>
      <c r="AF147">
        <f t="shared" si="83"/>
        <v>0.007813316852337788</v>
      </c>
      <c r="AG147">
        <f t="shared" si="84"/>
        <v>64.1684576585614</v>
      </c>
      <c r="AH147">
        <f t="shared" si="85"/>
        <v>237.22049562680945</v>
      </c>
    </row>
    <row r="148" spans="4:34" ht="15">
      <c r="D148" s="2">
        <f t="shared" si="58"/>
        <v>40350</v>
      </c>
      <c r="E148" s="8">
        <f t="shared" si="86"/>
        <v>0.612499999999999</v>
      </c>
      <c r="F148" s="3">
        <f t="shared" si="59"/>
        <v>2455369.3625</v>
      </c>
      <c r="G148" s="4">
        <f t="shared" si="60"/>
        <v>0.10470533880902981</v>
      </c>
      <c r="I148">
        <f t="shared" si="61"/>
        <v>89.93926576009335</v>
      </c>
      <c r="J148">
        <f t="shared" si="62"/>
        <v>4126.821865732708</v>
      </c>
      <c r="K148">
        <f t="shared" si="63"/>
        <v>0.016704231112634034</v>
      </c>
      <c r="L148">
        <f t="shared" si="64"/>
        <v>0.427687353432524</v>
      </c>
      <c r="M148">
        <f t="shared" si="65"/>
        <v>90.36695311352587</v>
      </c>
      <c r="N148">
        <f t="shared" si="66"/>
        <v>4127.249553086141</v>
      </c>
      <c r="O148">
        <f t="shared" si="67"/>
        <v>1.0162795324250569</v>
      </c>
      <c r="P148">
        <f t="shared" si="68"/>
        <v>90.36592934508876</v>
      </c>
      <c r="Q148">
        <f t="shared" si="69"/>
        <v>23.4379295042157</v>
      </c>
      <c r="R148">
        <f t="shared" si="70"/>
        <v>23.43848470779656</v>
      </c>
      <c r="S148">
        <f>DEGREES(ATAN2(COS(RADIANS(P148)),COS(RADIANS(R148))*SIN(RADIANS(P148))))</f>
        <v>90.39883741845857</v>
      </c>
      <c r="T148">
        <f t="shared" si="71"/>
        <v>23.437978107957314</v>
      </c>
      <c r="U148">
        <f t="shared" si="72"/>
        <v>0.043031483983744706</v>
      </c>
      <c r="V148">
        <f t="shared" si="73"/>
        <v>-1.8384911670099724</v>
      </c>
      <c r="W148">
        <f t="shared" si="74"/>
        <v>112.60998242395928</v>
      </c>
      <c r="X148" s="8">
        <f t="shared" si="75"/>
        <v>0.542943396643757</v>
      </c>
      <c r="Y148" s="8">
        <f t="shared" si="76"/>
        <v>0.2301378899105368</v>
      </c>
      <c r="Z148" s="8">
        <f t="shared" si="77"/>
        <v>0.8557489033769772</v>
      </c>
      <c r="AA148" s="9">
        <f t="shared" si="78"/>
        <v>900.8798593916742</v>
      </c>
      <c r="AB148">
        <f t="shared" si="79"/>
        <v>820.1615088329887</v>
      </c>
      <c r="AC148">
        <f t="shared" si="80"/>
        <v>25.04037720824718</v>
      </c>
      <c r="AD148">
        <f t="shared" si="81"/>
        <v>26.817037484156845</v>
      </c>
      <c r="AE148">
        <f t="shared" si="82"/>
        <v>63.18296251584316</v>
      </c>
      <c r="AF148">
        <f t="shared" si="83"/>
        <v>0.008155852901327578</v>
      </c>
      <c r="AG148">
        <f t="shared" si="84"/>
        <v>63.19111836874448</v>
      </c>
      <c r="AH148">
        <f t="shared" si="85"/>
        <v>239.4041749421898</v>
      </c>
    </row>
    <row r="149" spans="4:34" ht="15">
      <c r="D149" s="2">
        <f t="shared" si="58"/>
        <v>40350</v>
      </c>
      <c r="E149" s="8">
        <f t="shared" si="86"/>
        <v>0.6166666666666657</v>
      </c>
      <c r="F149" s="3">
        <f t="shared" si="59"/>
        <v>2455369.3666666667</v>
      </c>
      <c r="G149" s="4">
        <f t="shared" si="60"/>
        <v>0.10470545288615189</v>
      </c>
      <c r="I149">
        <f t="shared" si="61"/>
        <v>89.94337262431509</v>
      </c>
      <c r="J149">
        <f t="shared" si="62"/>
        <v>4126.825972400759</v>
      </c>
      <c r="K149">
        <f t="shared" si="63"/>
        <v>0.016704231107835546</v>
      </c>
      <c r="L149">
        <f t="shared" si="64"/>
        <v>0.427556291198633</v>
      </c>
      <c r="M149">
        <f t="shared" si="65"/>
        <v>90.37092891551372</v>
      </c>
      <c r="N149">
        <f t="shared" si="66"/>
        <v>4127.253528691958</v>
      </c>
      <c r="O149">
        <f t="shared" si="67"/>
        <v>1.0162797966613017</v>
      </c>
      <c r="P149">
        <f t="shared" si="68"/>
        <v>90.36990515106868</v>
      </c>
      <c r="Q149">
        <f t="shared" si="69"/>
        <v>23.43792950273222</v>
      </c>
      <c r="R149">
        <f t="shared" si="70"/>
        <v>23.438484696689397</v>
      </c>
      <c r="S149">
        <f>DEGREES(ATAN2(COS(RADIANS(P149)),COS(RADIANS(R149))*SIN(RADIANS(P149))))</f>
        <v>90.40317074664136</v>
      </c>
      <c r="T149">
        <f t="shared" si="71"/>
        <v>23.437967028738598</v>
      </c>
      <c r="U149">
        <f t="shared" si="72"/>
        <v>0.04303148394180058</v>
      </c>
      <c r="V149">
        <f t="shared" si="73"/>
        <v>-1.8393957790241766</v>
      </c>
      <c r="W149">
        <f t="shared" si="74"/>
        <v>112.60997035307113</v>
      </c>
      <c r="X149" s="8">
        <f t="shared" si="75"/>
        <v>0.5429440248465446</v>
      </c>
      <c r="Y149" s="8">
        <f t="shared" si="76"/>
        <v>0.23013855164356922</v>
      </c>
      <c r="Z149" s="8">
        <f t="shared" si="77"/>
        <v>0.8557494980495199</v>
      </c>
      <c r="AA149" s="9">
        <f t="shared" si="78"/>
        <v>900.8797628245691</v>
      </c>
      <c r="AB149">
        <f t="shared" si="79"/>
        <v>826.1606042209745</v>
      </c>
      <c r="AC149">
        <f t="shared" si="80"/>
        <v>26.540151055243626</v>
      </c>
      <c r="AD149">
        <f t="shared" si="81"/>
        <v>27.816390572759374</v>
      </c>
      <c r="AE149">
        <f t="shared" si="82"/>
        <v>62.183609427240626</v>
      </c>
      <c r="AF149">
        <f t="shared" si="83"/>
        <v>0.008512117157357705</v>
      </c>
      <c r="AG149">
        <f t="shared" si="84"/>
        <v>62.192121544397985</v>
      </c>
      <c r="AH149">
        <f t="shared" si="85"/>
        <v>241.46578396209583</v>
      </c>
    </row>
    <row r="150" spans="4:34" ht="15">
      <c r="D150" s="2">
        <f t="shared" si="58"/>
        <v>40350</v>
      </c>
      <c r="E150" s="8">
        <f t="shared" si="86"/>
        <v>0.6208333333333323</v>
      </c>
      <c r="F150" s="3">
        <f t="shared" si="59"/>
        <v>2455369.370833333</v>
      </c>
      <c r="G150" s="4">
        <f t="shared" si="60"/>
        <v>0.10470556696326122</v>
      </c>
      <c r="I150">
        <f t="shared" si="61"/>
        <v>89.94747948807799</v>
      </c>
      <c r="J150">
        <f t="shared" si="62"/>
        <v>4126.830079068351</v>
      </c>
      <c r="K150">
        <f t="shared" si="63"/>
        <v>0.01670423110303706</v>
      </c>
      <c r="L150">
        <f t="shared" si="64"/>
        <v>0.427425226912194</v>
      </c>
      <c r="M150">
        <f t="shared" si="65"/>
        <v>90.37490471499018</v>
      </c>
      <c r="N150">
        <f t="shared" si="66"/>
        <v>4127.257504295263</v>
      </c>
      <c r="O150">
        <f t="shared" si="67"/>
        <v>1.0162800608164773</v>
      </c>
      <c r="P150">
        <f t="shared" si="68"/>
        <v>90.37388095453716</v>
      </c>
      <c r="Q150">
        <f t="shared" si="69"/>
        <v>23.43792950124874</v>
      </c>
      <c r="R150">
        <f t="shared" si="70"/>
        <v>23.43848468558222</v>
      </c>
      <c r="S150">
        <f>DEGREES(ATAN2(COS(RADIANS(P150)),COS(RADIANS(R150))*SIN(RADIANS(P150))))</f>
        <v>90.40750407135643</v>
      </c>
      <c r="T150">
        <f t="shared" si="71"/>
        <v>23.437955829924814</v>
      </c>
      <c r="U150">
        <f t="shared" si="72"/>
        <v>0.043031483899856414</v>
      </c>
      <c r="V150">
        <f t="shared" si="73"/>
        <v>-1.8403003792850616</v>
      </c>
      <c r="W150">
        <f t="shared" si="74"/>
        <v>112.6099581518865</v>
      </c>
      <c r="X150" s="8">
        <f t="shared" si="75"/>
        <v>0.5429446530411701</v>
      </c>
      <c r="Y150" s="8">
        <f t="shared" si="76"/>
        <v>0.23013921373037427</v>
      </c>
      <c r="Z150" s="8">
        <f t="shared" si="77"/>
        <v>0.855750092351966</v>
      </c>
      <c r="AA150" s="9">
        <f t="shared" si="78"/>
        <v>900.879665215092</v>
      </c>
      <c r="AB150">
        <f t="shared" si="79"/>
        <v>832.1596996207136</v>
      </c>
      <c r="AC150">
        <f t="shared" si="80"/>
        <v>28.039924905178395</v>
      </c>
      <c r="AD150">
        <f t="shared" si="81"/>
        <v>28.834964231448836</v>
      </c>
      <c r="AE150">
        <f t="shared" si="82"/>
        <v>61.165035768551164</v>
      </c>
      <c r="AF150">
        <f t="shared" si="83"/>
        <v>0.008882015143186272</v>
      </c>
      <c r="AG150">
        <f t="shared" si="84"/>
        <v>61.17391778369435</v>
      </c>
      <c r="AH150">
        <f t="shared" si="85"/>
        <v>243.41600661586108</v>
      </c>
    </row>
    <row r="151" spans="4:34" ht="15">
      <c r="D151" s="2">
        <f t="shared" si="58"/>
        <v>40350</v>
      </c>
      <c r="E151" s="8">
        <f t="shared" si="86"/>
        <v>0.624999999999999</v>
      </c>
      <c r="F151" s="3">
        <f t="shared" si="59"/>
        <v>2455369.375</v>
      </c>
      <c r="G151" s="4">
        <f t="shared" si="60"/>
        <v>0.1047056810403833</v>
      </c>
      <c r="I151">
        <f t="shared" si="61"/>
        <v>89.95158635230064</v>
      </c>
      <c r="J151">
        <f t="shared" si="62"/>
        <v>4126.834185736402</v>
      </c>
      <c r="K151">
        <f t="shared" si="63"/>
        <v>0.016704231098238573</v>
      </c>
      <c r="L151">
        <f t="shared" si="64"/>
        <v>0.42729416054437475</v>
      </c>
      <c r="M151">
        <f t="shared" si="65"/>
        <v>90.37888051284502</v>
      </c>
      <c r="N151">
        <f t="shared" si="66"/>
        <v>4127.261479896946</v>
      </c>
      <c r="O151">
        <f t="shared" si="67"/>
        <v>1.0162803248906411</v>
      </c>
      <c r="P151">
        <f t="shared" si="68"/>
        <v>90.37785675638393</v>
      </c>
      <c r="Q151">
        <f t="shared" si="69"/>
        <v>23.43792949976526</v>
      </c>
      <c r="R151">
        <f t="shared" si="70"/>
        <v>23.438484674475042</v>
      </c>
      <c r="S151">
        <f>DEGREES(ATAN2(COS(RADIANS(P151)),COS(RADIANS(R151))*SIN(RADIANS(P151))))</f>
        <v>90.41183739356566</v>
      </c>
      <c r="T151">
        <f t="shared" si="71"/>
        <v>23.437944511513734</v>
      </c>
      <c r="U151">
        <f t="shared" si="72"/>
        <v>0.04303148385791223</v>
      </c>
      <c r="V151">
        <f t="shared" si="73"/>
        <v>-1.8412049679658418</v>
      </c>
      <c r="W151">
        <f t="shared" si="74"/>
        <v>112.60994582040304</v>
      </c>
      <c r="X151" s="8">
        <f t="shared" si="75"/>
        <v>0.5429452812277541</v>
      </c>
      <c r="Y151" s="8">
        <f t="shared" si="76"/>
        <v>0.230139876171079</v>
      </c>
      <c r="Z151" s="8">
        <f t="shared" si="77"/>
        <v>0.8557506862844292</v>
      </c>
      <c r="AA151" s="9">
        <f t="shared" si="78"/>
        <v>900.8795665632243</v>
      </c>
      <c r="AB151">
        <f t="shared" si="79"/>
        <v>838.1587950320327</v>
      </c>
      <c r="AC151">
        <f t="shared" si="80"/>
        <v>29.53969875800817</v>
      </c>
      <c r="AD151">
        <f t="shared" si="81"/>
        <v>29.870588976914544</v>
      </c>
      <c r="AE151">
        <f t="shared" si="82"/>
        <v>60.12941102308545</v>
      </c>
      <c r="AF151">
        <f t="shared" si="83"/>
        <v>0.009265569875829873</v>
      </c>
      <c r="AG151">
        <f t="shared" si="84"/>
        <v>60.13867659296128</v>
      </c>
      <c r="AH151">
        <f t="shared" si="85"/>
        <v>245.2647076468084</v>
      </c>
    </row>
    <row r="152" spans="4:34" ht="15">
      <c r="D152" s="2">
        <f t="shared" si="58"/>
        <v>40350</v>
      </c>
      <c r="E152" s="8">
        <f t="shared" si="86"/>
        <v>0.6291666666666657</v>
      </c>
      <c r="F152" s="3">
        <f t="shared" si="59"/>
        <v>2455369.379166667</v>
      </c>
      <c r="G152" s="4">
        <f t="shared" si="60"/>
        <v>0.10470579511750538</v>
      </c>
      <c r="I152">
        <f t="shared" si="61"/>
        <v>89.95569321652283</v>
      </c>
      <c r="J152">
        <f t="shared" si="62"/>
        <v>4126.838292404453</v>
      </c>
      <c r="K152">
        <f t="shared" si="63"/>
        <v>0.01670423109344009</v>
      </c>
      <c r="L152">
        <f t="shared" si="64"/>
        <v>0.427163092110597</v>
      </c>
      <c r="M152">
        <f t="shared" si="65"/>
        <v>90.38285630863344</v>
      </c>
      <c r="N152">
        <f t="shared" si="66"/>
        <v>4127.265455496563</v>
      </c>
      <c r="O152">
        <f t="shared" si="67"/>
        <v>1.0162805888837627</v>
      </c>
      <c r="P152">
        <f t="shared" si="68"/>
        <v>90.38183255616423</v>
      </c>
      <c r="Q152">
        <f t="shared" si="69"/>
        <v>23.43792949828178</v>
      </c>
      <c r="R152">
        <f t="shared" si="70"/>
        <v>23.43848466336785</v>
      </c>
      <c r="S152">
        <f>DEGREES(ATAN2(COS(RADIANS(P152)),COS(RADIANS(R152))*SIN(RADIANS(P152))))</f>
        <v>90.41617071277645</v>
      </c>
      <c r="T152">
        <f t="shared" si="71"/>
        <v>23.437933073506862</v>
      </c>
      <c r="U152">
        <f t="shared" si="72"/>
        <v>0.04303148381596799</v>
      </c>
      <c r="V152">
        <f t="shared" si="73"/>
        <v>-1.8421095449371307</v>
      </c>
      <c r="W152">
        <f t="shared" si="74"/>
        <v>112.60993335862248</v>
      </c>
      <c r="X152" s="8">
        <f t="shared" si="75"/>
        <v>0.5429459094062064</v>
      </c>
      <c r="Y152" s="8">
        <f t="shared" si="76"/>
        <v>0.23014053896558834</v>
      </c>
      <c r="Z152" s="8">
        <f t="shared" si="77"/>
        <v>0.8557512798468243</v>
      </c>
      <c r="AA152" s="9">
        <f t="shared" si="78"/>
        <v>900.8794668689799</v>
      </c>
      <c r="AB152">
        <f t="shared" si="79"/>
        <v>844.1578904550614</v>
      </c>
      <c r="AC152">
        <f t="shared" si="80"/>
        <v>31.039472613765355</v>
      </c>
      <c r="AD152">
        <f t="shared" si="81"/>
        <v>30.921342783328658</v>
      </c>
      <c r="AE152">
        <f t="shared" si="82"/>
        <v>59.078657216671346</v>
      </c>
      <c r="AF152">
        <f t="shared" si="83"/>
        <v>0.00966291560792072</v>
      </c>
      <c r="AG152">
        <f t="shared" si="84"/>
        <v>59.088320132279264</v>
      </c>
      <c r="AH152">
        <f t="shared" si="85"/>
        <v>247.02093678046708</v>
      </c>
    </row>
    <row r="153" spans="4:34" ht="15">
      <c r="D153" s="2">
        <f t="shared" si="58"/>
        <v>40350</v>
      </c>
      <c r="E153" s="8">
        <f t="shared" si="86"/>
        <v>0.6333333333333323</v>
      </c>
      <c r="F153" s="3">
        <f t="shared" si="59"/>
        <v>2455369.3833333333</v>
      </c>
      <c r="G153" s="4">
        <f t="shared" si="60"/>
        <v>0.10470590919461471</v>
      </c>
      <c r="I153">
        <f t="shared" si="61"/>
        <v>89.95980008028528</v>
      </c>
      <c r="J153">
        <f t="shared" si="62"/>
        <v>4126.842399072045</v>
      </c>
      <c r="K153">
        <f t="shared" si="63"/>
        <v>0.0167042310886416</v>
      </c>
      <c r="L153">
        <f t="shared" si="64"/>
        <v>0.42703202162607506</v>
      </c>
      <c r="M153">
        <f t="shared" si="65"/>
        <v>90.38683210191135</v>
      </c>
      <c r="N153">
        <f t="shared" si="66"/>
        <v>4127.269431093671</v>
      </c>
      <c r="O153">
        <f t="shared" si="67"/>
        <v>1.0162808527958112</v>
      </c>
      <c r="P153">
        <f t="shared" si="68"/>
        <v>90.38580835343396</v>
      </c>
      <c r="Q153">
        <f t="shared" si="69"/>
        <v>23.4379294967983</v>
      </c>
      <c r="R153">
        <f t="shared" si="70"/>
        <v>23.43848465226065</v>
      </c>
      <c r="S153">
        <f>DEGREES(ATAN2(COS(RADIANS(P153)),COS(RADIANS(R153))*SIN(RADIANS(P153))))</f>
        <v>90.42050402849695</v>
      </c>
      <c r="T153">
        <f t="shared" si="71"/>
        <v>23.437921515905778</v>
      </c>
      <c r="U153">
        <f t="shared" si="72"/>
        <v>0.04303148377402374</v>
      </c>
      <c r="V153">
        <f t="shared" si="73"/>
        <v>-1.8430141100689714</v>
      </c>
      <c r="W153">
        <f t="shared" si="74"/>
        <v>112.60992076654668</v>
      </c>
      <c r="X153" s="8">
        <f t="shared" si="75"/>
        <v>0.5429465375764367</v>
      </c>
      <c r="Y153" s="8">
        <f t="shared" si="76"/>
        <v>0.23014120211380706</v>
      </c>
      <c r="Z153" s="8">
        <f t="shared" si="77"/>
        <v>0.8557518730390664</v>
      </c>
      <c r="AA153" s="9">
        <f t="shared" si="78"/>
        <v>900.8793661323734</v>
      </c>
      <c r="AB153">
        <f t="shared" si="79"/>
        <v>850.1569858899295</v>
      </c>
      <c r="AC153">
        <f t="shared" si="80"/>
        <v>32.539246472482375</v>
      </c>
      <c r="AD153">
        <f t="shared" si="81"/>
        <v>31.985520497700172</v>
      </c>
      <c r="AE153">
        <f t="shared" si="82"/>
        <v>58.01447950229983</v>
      </c>
      <c r="AF153">
        <f t="shared" si="83"/>
        <v>0.010074292948183124</v>
      </c>
      <c r="AG153">
        <f t="shared" si="84"/>
        <v>58.02455379524801</v>
      </c>
      <c r="AH153">
        <f t="shared" si="85"/>
        <v>248.69295803152698</v>
      </c>
    </row>
    <row r="154" spans="4:34" ht="15">
      <c r="D154" s="2">
        <f t="shared" si="58"/>
        <v>40350</v>
      </c>
      <c r="E154" s="8">
        <f t="shared" si="86"/>
        <v>0.637499999999999</v>
      </c>
      <c r="F154" s="3">
        <f t="shared" si="59"/>
        <v>2455369.3875</v>
      </c>
      <c r="G154" s="4">
        <f t="shared" si="60"/>
        <v>0.1047060232717368</v>
      </c>
      <c r="I154">
        <f t="shared" si="61"/>
        <v>89.96390694450793</v>
      </c>
      <c r="J154">
        <f t="shared" si="62"/>
        <v>4126.846505740096</v>
      </c>
      <c r="K154">
        <f t="shared" si="63"/>
        <v>0.016704231083843116</v>
      </c>
      <c r="L154">
        <f t="shared" si="64"/>
        <v>0.4269009490621575</v>
      </c>
      <c r="M154">
        <f t="shared" si="65"/>
        <v>90.39080789357008</v>
      </c>
      <c r="N154">
        <f t="shared" si="66"/>
        <v>4127.273406689158</v>
      </c>
      <c r="O154">
        <f t="shared" si="67"/>
        <v>1.0162811166268444</v>
      </c>
      <c r="P154">
        <f t="shared" si="68"/>
        <v>90.38978414908442</v>
      </c>
      <c r="Q154">
        <f t="shared" si="69"/>
        <v>23.43792949531482</v>
      </c>
      <c r="R154">
        <f t="shared" si="70"/>
        <v>23.43848464115344</v>
      </c>
      <c r="S154">
        <f>DEGREES(ATAN2(COS(RADIANS(P154)),COS(RADIANS(R154))*SIN(RADIANS(P154))))</f>
        <v>90.42483734169073</v>
      </c>
      <c r="T154">
        <f t="shared" si="71"/>
        <v>23.437909838708162</v>
      </c>
      <c r="U154">
        <f t="shared" si="72"/>
        <v>0.04303148373207944</v>
      </c>
      <c r="V154">
        <f t="shared" si="73"/>
        <v>-1.8439186635358533</v>
      </c>
      <c r="W154">
        <f t="shared" si="74"/>
        <v>112.60990804417318</v>
      </c>
      <c r="X154" s="8">
        <f t="shared" si="75"/>
        <v>0.5429471657385665</v>
      </c>
      <c r="Y154" s="8">
        <f t="shared" si="76"/>
        <v>0.2301418656158632</v>
      </c>
      <c r="Z154" s="8">
        <f t="shared" si="77"/>
        <v>0.8557524658612699</v>
      </c>
      <c r="AA154" s="9">
        <f t="shared" si="78"/>
        <v>900.8792643533855</v>
      </c>
      <c r="AB154">
        <f t="shared" si="79"/>
        <v>856.1560813364626</v>
      </c>
      <c r="AC154">
        <f t="shared" si="80"/>
        <v>34.03902033411566</v>
      </c>
      <c r="AD154">
        <f t="shared" si="81"/>
        <v>33.061606521190775</v>
      </c>
      <c r="AE154">
        <f t="shared" si="82"/>
        <v>56.938393478809225</v>
      </c>
      <c r="AF154">
        <f t="shared" si="83"/>
        <v>0.010500045426697741</v>
      </c>
      <c r="AG154">
        <f t="shared" si="84"/>
        <v>56.94889352423592</v>
      </c>
      <c r="AH154">
        <f t="shared" si="85"/>
        <v>250.2882940986925</v>
      </c>
    </row>
    <row r="155" spans="4:34" ht="15">
      <c r="D155" s="2">
        <f t="shared" si="58"/>
        <v>40350</v>
      </c>
      <c r="E155" s="8">
        <f t="shared" si="86"/>
        <v>0.6416666666666656</v>
      </c>
      <c r="F155" s="3">
        <f t="shared" si="59"/>
        <v>2455369.3916666666</v>
      </c>
      <c r="G155" s="4">
        <f t="shared" si="60"/>
        <v>0.10470613734884612</v>
      </c>
      <c r="I155">
        <f t="shared" si="61"/>
        <v>89.96801380827083</v>
      </c>
      <c r="J155">
        <f t="shared" si="62"/>
        <v>4126.8506124076885</v>
      </c>
      <c r="K155">
        <f t="shared" si="63"/>
        <v>0.01670423107904463</v>
      </c>
      <c r="L155">
        <f t="shared" si="64"/>
        <v>0.4267698744487939</v>
      </c>
      <c r="M155">
        <f t="shared" si="65"/>
        <v>90.39478368271962</v>
      </c>
      <c r="N155">
        <f t="shared" si="66"/>
        <v>4127.277382282137</v>
      </c>
      <c r="O155">
        <f t="shared" si="67"/>
        <v>1.0162813803768018</v>
      </c>
      <c r="P155">
        <f t="shared" si="68"/>
        <v>90.39375994222561</v>
      </c>
      <c r="Q155">
        <f t="shared" si="69"/>
        <v>23.43792949383134</v>
      </c>
      <c r="R155">
        <f t="shared" si="70"/>
        <v>23.43848463004623</v>
      </c>
      <c r="S155">
        <f>DEGREES(ATAN2(COS(RADIANS(P155)),COS(RADIANS(R155))*SIN(RADIANS(P155))))</f>
        <v>90.42917065137998</v>
      </c>
      <c r="T155">
        <f t="shared" si="71"/>
        <v>23.4378980419169</v>
      </c>
      <c r="U155">
        <f t="shared" si="72"/>
        <v>0.043031483690135146</v>
      </c>
      <c r="V155">
        <f t="shared" si="73"/>
        <v>-1.844823205106499</v>
      </c>
      <c r="W155">
        <f t="shared" si="74"/>
        <v>112.60989519150526</v>
      </c>
      <c r="X155" s="8">
        <f t="shared" si="75"/>
        <v>0.542947793892435</v>
      </c>
      <c r="Y155" s="8">
        <f t="shared" si="76"/>
        <v>0.23014252947158703</v>
      </c>
      <c r="Z155" s="8">
        <f t="shared" si="77"/>
        <v>0.8557530583132829</v>
      </c>
      <c r="AA155" s="9">
        <f t="shared" si="78"/>
        <v>900.8791615320421</v>
      </c>
      <c r="AB155">
        <f t="shared" si="79"/>
        <v>862.155176794892</v>
      </c>
      <c r="AC155">
        <f t="shared" si="80"/>
        <v>35.538794198723</v>
      </c>
      <c r="AD155">
        <f t="shared" si="81"/>
        <v>34.14825065446861</v>
      </c>
      <c r="AE155">
        <f t="shared" si="82"/>
        <v>55.85174934553139</v>
      </c>
      <c r="AF155">
        <f t="shared" si="83"/>
        <v>0.01094061752585226</v>
      </c>
      <c r="AG155">
        <f t="shared" si="84"/>
        <v>55.86268996305724</v>
      </c>
      <c r="AH155">
        <f t="shared" si="85"/>
        <v>251.81377881182942</v>
      </c>
    </row>
    <row r="156" spans="4:34" ht="15">
      <c r="D156" s="2">
        <f t="shared" si="58"/>
        <v>40350</v>
      </c>
      <c r="E156" s="8">
        <f t="shared" si="86"/>
        <v>0.6458333333333323</v>
      </c>
      <c r="F156" s="3">
        <f t="shared" si="59"/>
        <v>2455369.3958333335</v>
      </c>
      <c r="G156" s="4">
        <f t="shared" si="60"/>
        <v>0.1047062514259682</v>
      </c>
      <c r="I156">
        <f t="shared" si="61"/>
        <v>89.97212067249347</v>
      </c>
      <c r="J156">
        <f t="shared" si="62"/>
        <v>4126.85471907574</v>
      </c>
      <c r="K156">
        <f t="shared" si="63"/>
        <v>0.01670423107424614</v>
      </c>
      <c r="L156">
        <f t="shared" si="64"/>
        <v>0.4266387977573056</v>
      </c>
      <c r="M156">
        <f t="shared" si="65"/>
        <v>90.39875947025078</v>
      </c>
      <c r="N156">
        <f t="shared" si="66"/>
        <v>4127.281357873498</v>
      </c>
      <c r="O156">
        <f t="shared" si="67"/>
        <v>1.0162816440457416</v>
      </c>
      <c r="P156">
        <f t="shared" si="68"/>
        <v>90.39773573374838</v>
      </c>
      <c r="Q156">
        <f t="shared" si="69"/>
        <v>23.43792949234786</v>
      </c>
      <c r="R156">
        <f t="shared" si="70"/>
        <v>23.438484618939</v>
      </c>
      <c r="S156">
        <f>DEGREES(ATAN2(COS(RADIANS(P156)),COS(RADIANS(R156))*SIN(RADIANS(P156))))</f>
        <v>90.43350395852774</v>
      </c>
      <c r="T156">
        <f t="shared" si="71"/>
        <v>23.437886125529623</v>
      </c>
      <c r="U156">
        <f t="shared" si="72"/>
        <v>0.043031483648190774</v>
      </c>
      <c r="V156">
        <f t="shared" si="73"/>
        <v>-1.8457277349551164</v>
      </c>
      <c r="W156">
        <f t="shared" si="74"/>
        <v>112.60988220854044</v>
      </c>
      <c r="X156" s="8">
        <f t="shared" si="75"/>
        <v>0.5429484220381633</v>
      </c>
      <c r="Y156" s="8">
        <f t="shared" si="76"/>
        <v>0.23014319368110653</v>
      </c>
      <c r="Z156" s="8">
        <f t="shared" si="77"/>
        <v>0.8557536503952201</v>
      </c>
      <c r="AA156" s="9">
        <f t="shared" si="78"/>
        <v>900.8790576683235</v>
      </c>
      <c r="AB156">
        <f t="shared" si="79"/>
        <v>868.1542722650433</v>
      </c>
      <c r="AC156">
        <f t="shared" si="80"/>
        <v>37.03856806626084</v>
      </c>
      <c r="AD156">
        <f t="shared" si="81"/>
        <v>35.24424689218981</v>
      </c>
      <c r="AE156">
        <f t="shared" si="82"/>
        <v>54.75575310781019</v>
      </c>
      <c r="AF156">
        <f t="shared" si="83"/>
        <v>0.011396554178686156</v>
      </c>
      <c r="AG156">
        <f t="shared" si="84"/>
        <v>54.76714966198888</v>
      </c>
      <c r="AH156">
        <f t="shared" si="85"/>
        <v>253.27561284332114</v>
      </c>
    </row>
    <row r="157" spans="4:34" ht="15">
      <c r="D157" s="2">
        <f t="shared" si="58"/>
        <v>40350</v>
      </c>
      <c r="E157" s="8">
        <f t="shared" si="86"/>
        <v>0.6499999999999989</v>
      </c>
      <c r="F157" s="3">
        <f t="shared" si="59"/>
        <v>2455369.4</v>
      </c>
      <c r="G157" s="4">
        <f t="shared" si="60"/>
        <v>0.10470636550307753</v>
      </c>
      <c r="I157">
        <f t="shared" si="61"/>
        <v>89.97622753625592</v>
      </c>
      <c r="J157">
        <f t="shared" si="62"/>
        <v>4126.858825743331</v>
      </c>
      <c r="K157">
        <f t="shared" si="63"/>
        <v>0.016704231069447656</v>
      </c>
      <c r="L157">
        <f t="shared" si="64"/>
        <v>0.4265077190176694</v>
      </c>
      <c r="M157">
        <f t="shared" si="65"/>
        <v>90.40273525527358</v>
      </c>
      <c r="N157">
        <f t="shared" si="66"/>
        <v>4127.285333462349</v>
      </c>
      <c r="O157">
        <f t="shared" si="67"/>
        <v>1.0162819076336034</v>
      </c>
      <c r="P157">
        <f t="shared" si="68"/>
        <v>90.40171152276271</v>
      </c>
      <c r="Q157">
        <f t="shared" si="69"/>
        <v>23.43792949086438</v>
      </c>
      <c r="R157">
        <f t="shared" si="70"/>
        <v>23.43848460783177</v>
      </c>
      <c r="S157">
        <f>DEGREES(ATAN2(COS(RADIANS(P157)),COS(RADIANS(R157))*SIN(RADIANS(P157))))</f>
        <v>90.43783726215617</v>
      </c>
      <c r="T157">
        <f t="shared" si="71"/>
        <v>23.437874089549286</v>
      </c>
      <c r="U157">
        <f t="shared" si="72"/>
        <v>0.0430314836062464</v>
      </c>
      <c r="V157">
        <f t="shared" si="73"/>
        <v>-1.8466322528505494</v>
      </c>
      <c r="W157">
        <f t="shared" si="74"/>
        <v>112.60986909528205</v>
      </c>
      <c r="X157" s="8">
        <f t="shared" si="75"/>
        <v>0.5429490501755906</v>
      </c>
      <c r="Y157" s="8">
        <f t="shared" si="76"/>
        <v>0.23014385824425154</v>
      </c>
      <c r="Z157" s="8">
        <f t="shared" si="77"/>
        <v>0.8557542421069296</v>
      </c>
      <c r="AA157" s="9">
        <f t="shared" si="78"/>
        <v>900.8789527622564</v>
      </c>
      <c r="AB157">
        <f t="shared" si="79"/>
        <v>874.1533677471479</v>
      </c>
      <c r="AC157">
        <f t="shared" si="80"/>
        <v>38.53834193678696</v>
      </c>
      <c r="AD157">
        <f t="shared" si="81"/>
        <v>36.34851489837161</v>
      </c>
      <c r="AE157">
        <f t="shared" si="82"/>
        <v>53.65148510162839</v>
      </c>
      <c r="AF157">
        <f t="shared" si="83"/>
        <v>0.011868501735474208</v>
      </c>
      <c r="AG157">
        <f t="shared" si="84"/>
        <v>53.66335360336386</v>
      </c>
      <c r="AH157">
        <f t="shared" si="85"/>
        <v>254.67941953222754</v>
      </c>
    </row>
    <row r="158" spans="4:34" ht="15">
      <c r="D158" s="2">
        <f t="shared" si="58"/>
        <v>40350</v>
      </c>
      <c r="E158" s="8">
        <f t="shared" si="86"/>
        <v>0.6541666666666656</v>
      </c>
      <c r="F158" s="3">
        <f t="shared" si="59"/>
        <v>2455369.404166667</v>
      </c>
      <c r="G158" s="4">
        <f t="shared" si="60"/>
        <v>0.10470647958019962</v>
      </c>
      <c r="I158">
        <f t="shared" si="61"/>
        <v>89.98033440047811</v>
      </c>
      <c r="J158">
        <f t="shared" si="62"/>
        <v>4126.862932411383</v>
      </c>
      <c r="K158">
        <f t="shared" si="63"/>
        <v>0.016704231064649168</v>
      </c>
      <c r="L158">
        <f t="shared" si="64"/>
        <v>0.42637663820115346</v>
      </c>
      <c r="M158">
        <f t="shared" si="65"/>
        <v>90.40671103867926</v>
      </c>
      <c r="N158">
        <f t="shared" si="66"/>
        <v>4127.289309049584</v>
      </c>
      <c r="O158">
        <f t="shared" si="67"/>
        <v>1.0162821711404448</v>
      </c>
      <c r="P158">
        <f t="shared" si="68"/>
        <v>90.40568731015985</v>
      </c>
      <c r="Q158">
        <f t="shared" si="69"/>
        <v>23.4379294893809</v>
      </c>
      <c r="R158">
        <f t="shared" si="70"/>
        <v>23.43848459672453</v>
      </c>
      <c r="S158">
        <f>DEGREES(ATAN2(COS(RADIANS(P158)),COS(RADIANS(R158))*SIN(RADIANS(P158))))</f>
        <v>90.4421705632288</v>
      </c>
      <c r="T158">
        <f t="shared" si="71"/>
        <v>23.437861933973455</v>
      </c>
      <c r="U158">
        <f t="shared" si="72"/>
        <v>0.043031483564301976</v>
      </c>
      <c r="V158">
        <f t="shared" si="73"/>
        <v>-1.8475367589669351</v>
      </c>
      <c r="W158">
        <f t="shared" si="74"/>
        <v>112.60985585172753</v>
      </c>
      <c r="X158" s="8">
        <f t="shared" si="75"/>
        <v>0.5429496783048382</v>
      </c>
      <c r="Y158" s="8">
        <f t="shared" si="76"/>
        <v>0.23014452316115064</v>
      </c>
      <c r="Z158" s="8">
        <f t="shared" si="77"/>
        <v>0.8557548334485258</v>
      </c>
      <c r="AA158" s="9">
        <f t="shared" si="78"/>
        <v>900.8788468138202</v>
      </c>
      <c r="AB158">
        <f t="shared" si="79"/>
        <v>880.1524632410315</v>
      </c>
      <c r="AC158">
        <f t="shared" si="80"/>
        <v>40.038115810257864</v>
      </c>
      <c r="AD158">
        <f t="shared" si="81"/>
        <v>37.46008387576701</v>
      </c>
      <c r="AE158">
        <f t="shared" si="82"/>
        <v>52.53991612423299</v>
      </c>
      <c r="AF158">
        <f t="shared" si="83"/>
        <v>0.012357210409852135</v>
      </c>
      <c r="AG158">
        <f t="shared" si="84"/>
        <v>52.55227333464284</v>
      </c>
      <c r="AH158">
        <f t="shared" si="85"/>
        <v>256.03029883168097</v>
      </c>
    </row>
    <row r="159" spans="4:34" ht="15">
      <c r="D159" s="2">
        <f t="shared" si="58"/>
        <v>40350</v>
      </c>
      <c r="E159" s="8">
        <f t="shared" si="86"/>
        <v>0.6583333333333322</v>
      </c>
      <c r="F159" s="3">
        <f t="shared" si="59"/>
        <v>2455369.408333333</v>
      </c>
      <c r="G159" s="4">
        <f t="shared" si="60"/>
        <v>0.10470659365730894</v>
      </c>
      <c r="I159">
        <f t="shared" si="61"/>
        <v>89.98444126424147</v>
      </c>
      <c r="J159">
        <f t="shared" si="62"/>
        <v>4126.867039078974</v>
      </c>
      <c r="K159">
        <f t="shared" si="63"/>
        <v>0.016704231059850683</v>
      </c>
      <c r="L159">
        <f t="shared" si="64"/>
        <v>0.42624555533776154</v>
      </c>
      <c r="M159">
        <f t="shared" si="65"/>
        <v>90.41068681957923</v>
      </c>
      <c r="N159">
        <f t="shared" si="66"/>
        <v>4127.293284634312</v>
      </c>
      <c r="O159">
        <f t="shared" si="67"/>
        <v>1.0162824345662058</v>
      </c>
      <c r="P159">
        <f t="shared" si="68"/>
        <v>90.4096630950512</v>
      </c>
      <c r="Q159">
        <f t="shared" si="69"/>
        <v>23.43792948789742</v>
      </c>
      <c r="R159">
        <f t="shared" si="70"/>
        <v>23.43848458561728</v>
      </c>
      <c r="S159">
        <f>DEGREES(ATAN2(COS(RADIANS(P159)),COS(RADIANS(R159))*SIN(RADIANS(P159))))</f>
        <v>90.44650386076928</v>
      </c>
      <c r="T159">
        <f t="shared" si="71"/>
        <v>23.437849658805135</v>
      </c>
      <c r="U159">
        <f t="shared" si="72"/>
        <v>0.04303148352235755</v>
      </c>
      <c r="V159">
        <f t="shared" si="73"/>
        <v>-1.8484412530737262</v>
      </c>
      <c r="W159">
        <f t="shared" si="74"/>
        <v>112.6098424778803</v>
      </c>
      <c r="X159" s="8">
        <f t="shared" si="75"/>
        <v>0.5429503064257457</v>
      </c>
      <c r="Y159" s="8">
        <f t="shared" si="76"/>
        <v>0.23014518843163373</v>
      </c>
      <c r="Z159" s="8">
        <f t="shared" si="77"/>
        <v>0.8557554244198577</v>
      </c>
      <c r="AA159" s="9">
        <f t="shared" si="78"/>
        <v>900.8787398230425</v>
      </c>
      <c r="AB159">
        <f t="shared" si="79"/>
        <v>886.1515587469247</v>
      </c>
      <c r="AC159">
        <f t="shared" si="80"/>
        <v>41.53788968673118</v>
      </c>
      <c r="AD159">
        <f t="shared" si="81"/>
        <v>38.57807854808884</v>
      </c>
      <c r="AE159">
        <f t="shared" si="82"/>
        <v>51.42192145191116</v>
      </c>
      <c r="AF159">
        <f t="shared" si="83"/>
        <v>0.012863538235733182</v>
      </c>
      <c r="AG159">
        <f t="shared" si="84"/>
        <v>51.434784990146895</v>
      </c>
      <c r="AH159">
        <f t="shared" si="85"/>
        <v>257.33287820331066</v>
      </c>
    </row>
    <row r="160" spans="4:34" ht="15">
      <c r="D160" s="2">
        <f t="shared" si="58"/>
        <v>40350</v>
      </c>
      <c r="E160" s="8">
        <f t="shared" si="86"/>
        <v>0.6624999999999989</v>
      </c>
      <c r="F160" s="3">
        <f t="shared" si="59"/>
        <v>2455369.4125</v>
      </c>
      <c r="G160" s="4">
        <f t="shared" si="60"/>
        <v>0.10470670773443103</v>
      </c>
      <c r="I160">
        <f t="shared" si="61"/>
        <v>89.98854812846366</v>
      </c>
      <c r="J160">
        <f t="shared" si="62"/>
        <v>4126.871145747025</v>
      </c>
      <c r="K160">
        <f t="shared" si="63"/>
        <v>0.016704231055052195</v>
      </c>
      <c r="L160">
        <f t="shared" si="64"/>
        <v>0.4261144703987612</v>
      </c>
      <c r="M160">
        <f t="shared" si="65"/>
        <v>90.41466259886242</v>
      </c>
      <c r="N160">
        <f t="shared" si="66"/>
        <v>4127.297260217424</v>
      </c>
      <c r="O160">
        <f t="shared" si="67"/>
        <v>1.0162826979109443</v>
      </c>
      <c r="P160">
        <f t="shared" si="68"/>
        <v>90.41363887832571</v>
      </c>
      <c r="Q160">
        <f t="shared" si="69"/>
        <v>23.437929486413942</v>
      </c>
      <c r="R160">
        <f t="shared" si="70"/>
        <v>23.438484574510028</v>
      </c>
      <c r="S160">
        <f>DEGREES(ATAN2(COS(RADIANS(P160)),COS(RADIANS(R160))*SIN(RADIANS(P160))))</f>
        <v>90.4508371557387</v>
      </c>
      <c r="T160">
        <f t="shared" si="71"/>
        <v>23.43783726404185</v>
      </c>
      <c r="U160">
        <f t="shared" si="72"/>
        <v>0.04303148348041309</v>
      </c>
      <c r="V160">
        <f t="shared" si="73"/>
        <v>-1.8493457353442484</v>
      </c>
      <c r="W160">
        <f t="shared" si="74"/>
        <v>112.60982897373776</v>
      </c>
      <c r="X160" s="8">
        <f t="shared" si="75"/>
        <v>0.5429509345384336</v>
      </c>
      <c r="Y160" s="8">
        <f t="shared" si="76"/>
        <v>0.23014585405582866</v>
      </c>
      <c r="Z160" s="8">
        <f t="shared" si="77"/>
        <v>0.8557560150210385</v>
      </c>
      <c r="AA160" s="9">
        <f t="shared" si="78"/>
        <v>900.8786317899021</v>
      </c>
      <c r="AB160">
        <f t="shared" si="79"/>
        <v>892.1506542646541</v>
      </c>
      <c r="AC160">
        <f t="shared" si="80"/>
        <v>43.03766356616353</v>
      </c>
      <c r="AD160">
        <f t="shared" si="81"/>
        <v>39.701706989879355</v>
      </c>
      <c r="AE160">
        <f t="shared" si="82"/>
        <v>50.298293010120645</v>
      </c>
      <c r="AF160">
        <f t="shared" si="83"/>
        <v>0.013388456591758158</v>
      </c>
      <c r="AG160">
        <f t="shared" si="84"/>
        <v>50.3116814667124</v>
      </c>
      <c r="AH160">
        <f t="shared" si="85"/>
        <v>258.59135983534316</v>
      </c>
    </row>
    <row r="161" spans="4:34" ht="15">
      <c r="D161" s="2">
        <f t="shared" si="58"/>
        <v>40350</v>
      </c>
      <c r="E161" s="8">
        <f t="shared" si="86"/>
        <v>0.6666666666666655</v>
      </c>
      <c r="F161" s="3">
        <f t="shared" si="59"/>
        <v>2455369.4166666665</v>
      </c>
      <c r="G161" s="4">
        <f t="shared" si="60"/>
        <v>0.10470682181154035</v>
      </c>
      <c r="I161">
        <f t="shared" si="61"/>
        <v>89.99265499222611</v>
      </c>
      <c r="J161">
        <f t="shared" si="62"/>
        <v>4126.8752524146175</v>
      </c>
      <c r="K161">
        <f t="shared" si="63"/>
        <v>0.01670423105025371</v>
      </c>
      <c r="L161">
        <f t="shared" si="64"/>
        <v>0.42598338341413094</v>
      </c>
      <c r="M161">
        <f t="shared" si="65"/>
        <v>90.41863837564024</v>
      </c>
      <c r="N161">
        <f t="shared" si="66"/>
        <v>4127.3012357980315</v>
      </c>
      <c r="O161">
        <f t="shared" si="67"/>
        <v>1.0162829611745996</v>
      </c>
      <c r="P161">
        <f t="shared" si="68"/>
        <v>90.41761465909478</v>
      </c>
      <c r="Q161">
        <f t="shared" si="69"/>
        <v>23.43792948493046</v>
      </c>
      <c r="R161">
        <f t="shared" si="70"/>
        <v>23.43848456340276</v>
      </c>
      <c r="S161">
        <f>DEGREES(ATAN2(COS(RADIANS(P161)),COS(RADIANS(R161))*SIN(RADIANS(P161))))</f>
        <v>90.45517044716065</v>
      </c>
      <c r="T161">
        <f t="shared" si="71"/>
        <v>23.43782474968665</v>
      </c>
      <c r="U161">
        <f t="shared" si="72"/>
        <v>0.04303148343846856</v>
      </c>
      <c r="V161">
        <f t="shared" si="73"/>
        <v>-1.8502502055478312</v>
      </c>
      <c r="W161">
        <f t="shared" si="74"/>
        <v>112.60981533930331</v>
      </c>
      <c r="X161" s="8">
        <f t="shared" si="75"/>
        <v>0.5429515626427416</v>
      </c>
      <c r="Y161" s="8">
        <f t="shared" si="76"/>
        <v>0.23014652003356573</v>
      </c>
      <c r="Z161" s="8">
        <f t="shared" si="77"/>
        <v>0.8557566052519174</v>
      </c>
      <c r="AA161" s="9">
        <f t="shared" si="78"/>
        <v>900.8785227144265</v>
      </c>
      <c r="AB161">
        <f t="shared" si="79"/>
        <v>898.1497497944505</v>
      </c>
      <c r="AC161">
        <f t="shared" si="80"/>
        <v>44.53743744861262</v>
      </c>
      <c r="AD161">
        <f t="shared" si="81"/>
        <v>40.83025006325429</v>
      </c>
      <c r="AE161">
        <f t="shared" si="82"/>
        <v>49.16974993674571</v>
      </c>
      <c r="AF161">
        <f t="shared" si="83"/>
        <v>0.013933057381990193</v>
      </c>
      <c r="AG161">
        <f t="shared" si="84"/>
        <v>49.1836829941277</v>
      </c>
      <c r="AH161">
        <f t="shared" si="85"/>
        <v>259.809563932717</v>
      </c>
    </row>
    <row r="162" spans="4:34" ht="15">
      <c r="D162" s="2">
        <f t="shared" si="58"/>
        <v>40350</v>
      </c>
      <c r="E162" s="8">
        <f t="shared" si="86"/>
        <v>0.6708333333333322</v>
      </c>
      <c r="F162" s="3">
        <f t="shared" si="59"/>
        <v>2455369.4208333334</v>
      </c>
      <c r="G162" s="4">
        <f t="shared" si="60"/>
        <v>0.10470693588866244</v>
      </c>
      <c r="I162">
        <f t="shared" si="61"/>
        <v>89.99676185644876</v>
      </c>
      <c r="J162">
        <f t="shared" si="62"/>
        <v>4126.879359082668</v>
      </c>
      <c r="K162">
        <f t="shared" si="63"/>
        <v>0.016704231045455223</v>
      </c>
      <c r="L162">
        <f t="shared" si="64"/>
        <v>0.4258522943552153</v>
      </c>
      <c r="M162">
        <f t="shared" si="65"/>
        <v>90.42261415080397</v>
      </c>
      <c r="N162">
        <f t="shared" si="66"/>
        <v>4127.305211377024</v>
      </c>
      <c r="O162">
        <f t="shared" si="67"/>
        <v>1.01628322435723</v>
      </c>
      <c r="P162">
        <f t="shared" si="68"/>
        <v>90.4215904382497</v>
      </c>
      <c r="Q162">
        <f t="shared" si="69"/>
        <v>23.437929483446982</v>
      </c>
      <c r="R162">
        <f t="shared" si="70"/>
        <v>23.43848455229549</v>
      </c>
      <c r="S162">
        <f>DEGREES(ATAN2(COS(RADIANS(P162)),COS(RADIANS(R162))*SIN(RADIANS(P162))))</f>
        <v>90.45950373599875</v>
      </c>
      <c r="T162">
        <f t="shared" si="71"/>
        <v>23.437812115737028</v>
      </c>
      <c r="U162">
        <f t="shared" si="72"/>
        <v>0.04303148339652404</v>
      </c>
      <c r="V162">
        <f t="shared" si="73"/>
        <v>-1.8511546638589618</v>
      </c>
      <c r="W162">
        <f t="shared" si="74"/>
        <v>112.60980157457439</v>
      </c>
      <c r="X162" s="8">
        <f t="shared" si="75"/>
        <v>0.542952190738791</v>
      </c>
      <c r="Y162" s="8">
        <f t="shared" si="76"/>
        <v>0.23014718636497322</v>
      </c>
      <c r="Z162" s="8">
        <f t="shared" si="77"/>
        <v>0.8557571951126087</v>
      </c>
      <c r="AA162" s="9">
        <f t="shared" si="78"/>
        <v>900.8784125965951</v>
      </c>
      <c r="AB162">
        <f t="shared" si="79"/>
        <v>904.1488453361393</v>
      </c>
      <c r="AC162">
        <f t="shared" si="80"/>
        <v>46.03721133403482</v>
      </c>
      <c r="AD162">
        <f t="shared" si="81"/>
        <v>41.963052245178304</v>
      </c>
      <c r="AE162">
        <f t="shared" si="82"/>
        <v>48.036947754821696</v>
      </c>
      <c r="AF162">
        <f t="shared" si="83"/>
        <v>0.014498561997857288</v>
      </c>
      <c r="AG162">
        <f t="shared" si="84"/>
        <v>48.05144631681955</v>
      </c>
      <c r="AH162">
        <f t="shared" si="85"/>
        <v>260.99096806582327</v>
      </c>
    </row>
    <row r="163" spans="4:34" ht="15">
      <c r="D163" s="2">
        <f t="shared" si="58"/>
        <v>40350</v>
      </c>
      <c r="E163" s="8">
        <f t="shared" si="86"/>
        <v>0.6749999999999988</v>
      </c>
      <c r="F163" s="3">
        <f t="shared" si="59"/>
        <v>2455369.425</v>
      </c>
      <c r="G163" s="4">
        <f t="shared" si="60"/>
        <v>0.10470704996577176</v>
      </c>
      <c r="I163">
        <f t="shared" si="61"/>
        <v>90.00086872021211</v>
      </c>
      <c r="J163">
        <f t="shared" si="62"/>
        <v>4126.88346575026</v>
      </c>
      <c r="K163">
        <f t="shared" si="63"/>
        <v>0.01670423104065674</v>
      </c>
      <c r="L163">
        <f t="shared" si="64"/>
        <v>0.42572120325191587</v>
      </c>
      <c r="M163">
        <f t="shared" si="65"/>
        <v>90.42658992346402</v>
      </c>
      <c r="N163">
        <f t="shared" si="66"/>
        <v>4127.309186953512</v>
      </c>
      <c r="O163">
        <f t="shared" si="67"/>
        <v>1.016283487458775</v>
      </c>
      <c r="P163">
        <f t="shared" si="68"/>
        <v>90.42556621490085</v>
      </c>
      <c r="Q163">
        <f t="shared" si="69"/>
        <v>23.4379294819635</v>
      </c>
      <c r="R163">
        <f t="shared" si="70"/>
        <v>23.438484541188206</v>
      </c>
      <c r="S163">
        <f>DEGREES(ATAN2(COS(RADIANS(P163)),COS(RADIANS(R163))*SIN(RADIANS(P163))))</f>
        <v>90.46383702127557</v>
      </c>
      <c r="T163">
        <f t="shared" si="71"/>
        <v>23.437799362196067</v>
      </c>
      <c r="U163">
        <f t="shared" si="72"/>
        <v>0.043031483354579465</v>
      </c>
      <c r="V163">
        <f t="shared" si="73"/>
        <v>-1.8520591100463075</v>
      </c>
      <c r="W163">
        <f t="shared" si="74"/>
        <v>112.60978767955444</v>
      </c>
      <c r="X163" s="8">
        <f t="shared" si="75"/>
        <v>0.5429528188264211</v>
      </c>
      <c r="Y163" s="8">
        <f t="shared" si="76"/>
        <v>0.230147853049881</v>
      </c>
      <c r="Z163" s="8">
        <f t="shared" si="77"/>
        <v>0.8557577846029611</v>
      </c>
      <c r="AA163" s="9">
        <f t="shared" si="78"/>
        <v>900.8783014364355</v>
      </c>
      <c r="AB163">
        <f t="shared" si="79"/>
        <v>910.147940889952</v>
      </c>
      <c r="AC163">
        <f t="shared" si="80"/>
        <v>47.536985222488</v>
      </c>
      <c r="AD163">
        <f t="shared" si="81"/>
        <v>43.09951365560083</v>
      </c>
      <c r="AE163">
        <f t="shared" si="82"/>
        <v>46.90048634439917</v>
      </c>
      <c r="AF163">
        <f t="shared" si="83"/>
        <v>0.015086332229514422</v>
      </c>
      <c r="AG163">
        <f t="shared" si="84"/>
        <v>46.915572676628685</v>
      </c>
      <c r="AH163">
        <f t="shared" si="85"/>
        <v>262.13874271516625</v>
      </c>
    </row>
    <row r="164" spans="4:34" ht="15">
      <c r="D164" s="2">
        <f t="shared" si="58"/>
        <v>40350</v>
      </c>
      <c r="E164" s="8">
        <f t="shared" si="86"/>
        <v>0.6791666666666655</v>
      </c>
      <c r="F164" s="3">
        <f t="shared" si="59"/>
        <v>2455369.4291666667</v>
      </c>
      <c r="G164" s="4">
        <f t="shared" si="60"/>
        <v>0.10470716404289385</v>
      </c>
      <c r="I164">
        <f t="shared" si="61"/>
        <v>90.0049755844343</v>
      </c>
      <c r="J164">
        <f t="shared" si="62"/>
        <v>4126.887572418311</v>
      </c>
      <c r="K164">
        <f t="shared" si="63"/>
        <v>0.01670423103585825</v>
      </c>
      <c r="L164">
        <f t="shared" si="64"/>
        <v>0.4255901100756023</v>
      </c>
      <c r="M164">
        <f t="shared" si="65"/>
        <v>90.43056569450991</v>
      </c>
      <c r="N164">
        <f t="shared" si="66"/>
        <v>4127.313162528387</v>
      </c>
      <c r="O164">
        <f t="shared" si="67"/>
        <v>1.016283750479292</v>
      </c>
      <c r="P164">
        <f t="shared" si="68"/>
        <v>90.42954198993779</v>
      </c>
      <c r="Q164">
        <f t="shared" si="69"/>
        <v>23.437929480480022</v>
      </c>
      <c r="R164">
        <f t="shared" si="70"/>
        <v>23.43848453008092</v>
      </c>
      <c r="S164">
        <f>DEGREES(ATAN2(COS(RADIANS(P164)),COS(RADIANS(R164))*SIN(RADIANS(P164))))</f>
        <v>90.46817030395277</v>
      </c>
      <c r="T164">
        <f t="shared" si="71"/>
        <v>23.437786489061203</v>
      </c>
      <c r="U164">
        <f t="shared" si="72"/>
        <v>0.043031483312634886</v>
      </c>
      <c r="V164">
        <f t="shared" si="73"/>
        <v>-1.852963544283801</v>
      </c>
      <c r="W164">
        <f t="shared" si="74"/>
        <v>112.6097736542408</v>
      </c>
      <c r="X164" s="8">
        <f t="shared" si="75"/>
        <v>0.5429534469057526</v>
      </c>
      <c r="Y164" s="8">
        <f t="shared" si="76"/>
        <v>0.23014852008841707</v>
      </c>
      <c r="Z164" s="8">
        <f t="shared" si="77"/>
        <v>0.8557583737230883</v>
      </c>
      <c r="AA164" s="9">
        <f t="shared" si="78"/>
        <v>900.8781892339264</v>
      </c>
      <c r="AB164">
        <f t="shared" si="79"/>
        <v>916.1470364557144</v>
      </c>
      <c r="AC164">
        <f t="shared" si="80"/>
        <v>49.03675911392861</v>
      </c>
      <c r="AD164">
        <f t="shared" si="81"/>
        <v>44.23908311973798</v>
      </c>
      <c r="AE164">
        <f t="shared" si="82"/>
        <v>45.76091688026202</v>
      </c>
      <c r="AF164">
        <f t="shared" si="83"/>
        <v>0.015697883343770293</v>
      </c>
      <c r="AG164">
        <f t="shared" si="84"/>
        <v>45.77661476360579</v>
      </c>
      <c r="AH164">
        <f t="shared" si="85"/>
        <v>263.2557832348567</v>
      </c>
    </row>
    <row r="165" spans="4:34" ht="15">
      <c r="D165" s="2">
        <f t="shared" si="58"/>
        <v>40350</v>
      </c>
      <c r="E165" s="8">
        <f t="shared" si="86"/>
        <v>0.6833333333333321</v>
      </c>
      <c r="F165" s="3">
        <f t="shared" si="59"/>
        <v>2455369.433333333</v>
      </c>
      <c r="G165" s="4">
        <f t="shared" si="60"/>
        <v>0.10470727812000317</v>
      </c>
      <c r="I165">
        <f t="shared" si="61"/>
        <v>90.00908244819675</v>
      </c>
      <c r="J165">
        <f t="shared" si="62"/>
        <v>4126.891679085904</v>
      </c>
      <c r="K165">
        <f t="shared" si="63"/>
        <v>0.016704231031059762</v>
      </c>
      <c r="L165">
        <f t="shared" si="64"/>
        <v>0.4254590148561251</v>
      </c>
      <c r="M165">
        <f t="shared" si="65"/>
        <v>90.43454146305288</v>
      </c>
      <c r="N165">
        <f t="shared" si="66"/>
        <v>4127.31713810076</v>
      </c>
      <c r="O165">
        <f t="shared" si="67"/>
        <v>1.0162840134187217</v>
      </c>
      <c r="P165">
        <f t="shared" si="68"/>
        <v>90.43351776247174</v>
      </c>
      <c r="Q165">
        <f t="shared" si="69"/>
        <v>23.43792947899654</v>
      </c>
      <c r="R165">
        <f t="shared" si="70"/>
        <v>23.43848451897362</v>
      </c>
      <c r="S165">
        <f>DEGREES(ATAN2(COS(RADIANS(P165)),COS(RADIANS(R165))*SIN(RADIANS(P165))))</f>
        <v>90.47250358305386</v>
      </c>
      <c r="T165">
        <f t="shared" si="71"/>
        <v>23.437773496335602</v>
      </c>
      <c r="U165">
        <f t="shared" si="72"/>
        <v>0.04303148327069024</v>
      </c>
      <c r="V165">
        <f t="shared" si="73"/>
        <v>-1.8538679663402327</v>
      </c>
      <c r="W165">
        <f t="shared" si="74"/>
        <v>112.60975949863702</v>
      </c>
      <c r="X165" s="8">
        <f t="shared" si="75"/>
        <v>0.5429540749766252</v>
      </c>
      <c r="Y165" s="8">
        <f t="shared" si="76"/>
        <v>0.23014918748041124</v>
      </c>
      <c r="Z165" s="8">
        <f t="shared" si="77"/>
        <v>0.8557589624728391</v>
      </c>
      <c r="AA165" s="9">
        <f t="shared" si="78"/>
        <v>900.8780759890961</v>
      </c>
      <c r="AB165">
        <f t="shared" si="79"/>
        <v>922.1461320336581</v>
      </c>
      <c r="AC165">
        <f t="shared" si="80"/>
        <v>50.53653300841452</v>
      </c>
      <c r="AD165">
        <f t="shared" si="81"/>
        <v>45.381252121018086</v>
      </c>
      <c r="AE165">
        <f t="shared" si="82"/>
        <v>44.618747878981914</v>
      </c>
      <c r="AF165">
        <f t="shared" si="83"/>
        <v>0.016334899604338263</v>
      </c>
      <c r="AG165">
        <f t="shared" si="84"/>
        <v>44.63508277858625</v>
      </c>
      <c r="AH165">
        <f t="shared" si="85"/>
        <v>264.34473850451</v>
      </c>
    </row>
    <row r="166" spans="4:34" ht="15">
      <c r="D166" s="2">
        <f t="shared" si="58"/>
        <v>40350</v>
      </c>
      <c r="E166" s="8">
        <f t="shared" si="86"/>
        <v>0.6874999999999988</v>
      </c>
      <c r="F166" s="3">
        <f t="shared" si="59"/>
        <v>2455369.4375</v>
      </c>
      <c r="G166" s="4">
        <f t="shared" si="60"/>
        <v>0.10470739219712526</v>
      </c>
      <c r="I166">
        <f t="shared" si="61"/>
        <v>90.01318931241894</v>
      </c>
      <c r="J166">
        <f t="shared" si="62"/>
        <v>4126.895785753955</v>
      </c>
      <c r="K166">
        <f t="shared" si="63"/>
        <v>0.016704231026261278</v>
      </c>
      <c r="L166">
        <f t="shared" si="64"/>
        <v>0.42532791756493105</v>
      </c>
      <c r="M166">
        <f t="shared" si="65"/>
        <v>90.43851722998387</v>
      </c>
      <c r="N166">
        <f t="shared" si="66"/>
        <v>4127.32111367152</v>
      </c>
      <c r="O166">
        <f t="shared" si="67"/>
        <v>1.0162842762771211</v>
      </c>
      <c r="P166">
        <f t="shared" si="68"/>
        <v>90.43749353339363</v>
      </c>
      <c r="Q166">
        <f t="shared" si="69"/>
        <v>23.437929477513062</v>
      </c>
      <c r="R166">
        <f t="shared" si="70"/>
        <v>23.438484507866313</v>
      </c>
      <c r="S166">
        <f>DEGREES(ATAN2(COS(RADIANS(P166)),COS(RADIANS(R166))*SIN(RADIANS(P166))))</f>
        <v>90.47683685954202</v>
      </c>
      <c r="T166">
        <f t="shared" si="71"/>
        <v>23.437760384016638</v>
      </c>
      <c r="U166">
        <f t="shared" si="72"/>
        <v>0.04303148322874559</v>
      </c>
      <c r="V166">
        <f t="shared" si="73"/>
        <v>-1.8547723763903488</v>
      </c>
      <c r="W166">
        <f t="shared" si="74"/>
        <v>112.60974521274036</v>
      </c>
      <c r="X166" s="8">
        <f t="shared" si="75"/>
        <v>0.54295470303916</v>
      </c>
      <c r="Y166" s="8">
        <f t="shared" si="76"/>
        <v>0.23014985522599235</v>
      </c>
      <c r="Z166" s="8">
        <f t="shared" si="77"/>
        <v>0.8557595508523277</v>
      </c>
      <c r="AA166" s="9">
        <f t="shared" si="78"/>
        <v>900.8779617019229</v>
      </c>
      <c r="AB166">
        <f t="shared" si="79"/>
        <v>928.145227623608</v>
      </c>
      <c r="AC166">
        <f t="shared" si="80"/>
        <v>52.036306905901995</v>
      </c>
      <c r="AD166">
        <f t="shared" si="81"/>
        <v>46.525549519763</v>
      </c>
      <c r="AE166">
        <f t="shared" si="82"/>
        <v>43.474450480237</v>
      </c>
      <c r="AF166">
        <f t="shared" si="83"/>
        <v>0.016999252578325994</v>
      </c>
      <c r="AG166">
        <f t="shared" si="84"/>
        <v>43.491449732815326</v>
      </c>
      <c r="AH166">
        <f t="shared" si="85"/>
        <v>265.4080365554174</v>
      </c>
    </row>
    <row r="167" spans="4:34" ht="15">
      <c r="D167" s="2">
        <f t="shared" si="58"/>
        <v>40350</v>
      </c>
      <c r="E167" s="8">
        <f t="shared" si="86"/>
        <v>0.6916666666666654</v>
      </c>
      <c r="F167" s="3">
        <f t="shared" si="59"/>
        <v>2455369.441666667</v>
      </c>
      <c r="G167" s="4">
        <f t="shared" si="60"/>
        <v>0.10470750627424734</v>
      </c>
      <c r="I167">
        <f t="shared" si="61"/>
        <v>90.0172961766416</v>
      </c>
      <c r="J167">
        <f t="shared" si="62"/>
        <v>4126.899892422006</v>
      </c>
      <c r="K167">
        <f t="shared" si="63"/>
        <v>0.01670423102146279</v>
      </c>
      <c r="L167">
        <f t="shared" si="64"/>
        <v>0.4251968182172892</v>
      </c>
      <c r="M167">
        <f t="shared" si="65"/>
        <v>90.44249299485888</v>
      </c>
      <c r="N167">
        <f t="shared" si="66"/>
        <v>4127.325089240223</v>
      </c>
      <c r="O167">
        <f t="shared" si="67"/>
        <v>1.01628453905446</v>
      </c>
      <c r="P167">
        <f t="shared" si="68"/>
        <v>90.44146930225948</v>
      </c>
      <c r="Q167">
        <f t="shared" si="69"/>
        <v>23.43792947602958</v>
      </c>
      <c r="R167">
        <f t="shared" si="70"/>
        <v>23.438484496759</v>
      </c>
      <c r="S167">
        <f>DEGREES(ATAN2(COS(RADIANS(P167)),COS(RADIANS(R167))*SIN(RADIANS(P167))))</f>
        <v>90.48117013292548</v>
      </c>
      <c r="T167">
        <f t="shared" si="71"/>
        <v>23.43774715210603</v>
      </c>
      <c r="U167">
        <f t="shared" si="72"/>
        <v>0.04303148318680089</v>
      </c>
      <c r="V167">
        <f t="shared" si="73"/>
        <v>-1.8556767743044393</v>
      </c>
      <c r="W167">
        <f t="shared" si="74"/>
        <v>112.60973079655284</v>
      </c>
      <c r="X167" s="8">
        <f t="shared" si="75"/>
        <v>0.5429553310932669</v>
      </c>
      <c r="Y167" s="8">
        <f t="shared" si="76"/>
        <v>0.23015052332506453</v>
      </c>
      <c r="Z167" s="8">
        <f t="shared" si="77"/>
        <v>0.8557601388614693</v>
      </c>
      <c r="AA167" s="9">
        <f t="shared" si="78"/>
        <v>900.8778463724227</v>
      </c>
      <c r="AB167">
        <f t="shared" si="79"/>
        <v>934.1443232256937</v>
      </c>
      <c r="AC167">
        <f t="shared" si="80"/>
        <v>53.53608080642343</v>
      </c>
      <c r="AD167">
        <f t="shared" si="81"/>
        <v>47.671536931221404</v>
      </c>
      <c r="AE167">
        <f t="shared" si="82"/>
        <v>42.328463068778596</v>
      </c>
      <c r="AF167">
        <f t="shared" si="83"/>
        <v>0.017693022655861132</v>
      </c>
      <c r="AG167">
        <f t="shared" si="84"/>
        <v>42.34615609143446</v>
      </c>
      <c r="AH167">
        <f t="shared" si="85"/>
        <v>266.4479074581863</v>
      </c>
    </row>
    <row r="168" spans="4:34" ht="15">
      <c r="D168" s="2">
        <f t="shared" si="58"/>
        <v>40350</v>
      </c>
      <c r="E168" s="8">
        <f t="shared" si="86"/>
        <v>0.6958333333333321</v>
      </c>
      <c r="F168" s="3">
        <f t="shared" si="59"/>
        <v>2455369.4458333333</v>
      </c>
      <c r="G168" s="4">
        <f t="shared" si="60"/>
        <v>0.10470762035135667</v>
      </c>
      <c r="I168">
        <f t="shared" si="61"/>
        <v>90.02140304040495</v>
      </c>
      <c r="J168">
        <f t="shared" si="62"/>
        <v>4126.903999089598</v>
      </c>
      <c r="K168">
        <f t="shared" si="63"/>
        <v>0.016704231016664305</v>
      </c>
      <c r="L168">
        <f t="shared" si="64"/>
        <v>0.4250657168284441</v>
      </c>
      <c r="M168">
        <f t="shared" si="65"/>
        <v>90.44646875723339</v>
      </c>
      <c r="N168">
        <f t="shared" si="66"/>
        <v>4127.329064806427</v>
      </c>
      <c r="O168">
        <f t="shared" si="67"/>
        <v>1.0162848017507073</v>
      </c>
      <c r="P168">
        <f t="shared" si="68"/>
        <v>90.44544506862475</v>
      </c>
      <c r="Q168">
        <f t="shared" si="69"/>
        <v>23.437929474546102</v>
      </c>
      <c r="R168">
        <f t="shared" si="70"/>
        <v>23.438484485651678</v>
      </c>
      <c r="S168">
        <f>DEGREES(ATAN2(COS(RADIANS(P168)),COS(RADIANS(R168))*SIN(RADIANS(P168))))</f>
        <v>90.48550340271194</v>
      </c>
      <c r="T168">
        <f t="shared" si="71"/>
        <v>23.43773380060557</v>
      </c>
      <c r="U168">
        <f t="shared" si="72"/>
        <v>0.043031483144856164</v>
      </c>
      <c r="V168">
        <f t="shared" si="73"/>
        <v>-1.8565811599525075</v>
      </c>
      <c r="W168">
        <f t="shared" si="74"/>
        <v>112.6097162500765</v>
      </c>
      <c r="X168" s="8">
        <f t="shared" si="75"/>
        <v>0.542955959138856</v>
      </c>
      <c r="Y168" s="8">
        <f t="shared" si="76"/>
        <v>0.23015119177753235</v>
      </c>
      <c r="Z168" s="8">
        <f t="shared" si="77"/>
        <v>0.8557607265001796</v>
      </c>
      <c r="AA168" s="9">
        <f t="shared" si="78"/>
        <v>900.877730000612</v>
      </c>
      <c r="AB168">
        <f t="shared" si="79"/>
        <v>940.1434188400457</v>
      </c>
      <c r="AC168">
        <f t="shared" si="80"/>
        <v>55.03585471001142</v>
      </c>
      <c r="AD168">
        <f t="shared" si="81"/>
        <v>48.8188046706844</v>
      </c>
      <c r="AE168">
        <f t="shared" si="82"/>
        <v>41.1811953293156</v>
      </c>
      <c r="AF168">
        <f t="shared" si="83"/>
        <v>0.018418524308934862</v>
      </c>
      <c r="AG168">
        <f t="shared" si="84"/>
        <v>41.199613853624534</v>
      </c>
      <c r="AH168">
        <f t="shared" si="85"/>
        <v>267.466403747037</v>
      </c>
    </row>
    <row r="169" spans="4:34" ht="15">
      <c r="D169" s="2">
        <f t="shared" si="58"/>
        <v>40350</v>
      </c>
      <c r="E169" s="8">
        <f t="shared" si="86"/>
        <v>0.6999999999999987</v>
      </c>
      <c r="F169" s="3">
        <f t="shared" si="59"/>
        <v>2455369.45</v>
      </c>
      <c r="G169" s="4">
        <f t="shared" si="60"/>
        <v>0.10470773442847875</v>
      </c>
      <c r="I169">
        <f t="shared" si="61"/>
        <v>90.02550990462623</v>
      </c>
      <c r="J169">
        <f t="shared" si="62"/>
        <v>4126.908105757649</v>
      </c>
      <c r="K169">
        <f t="shared" si="63"/>
        <v>0.016704231011865817</v>
      </c>
      <c r="L169">
        <f t="shared" si="64"/>
        <v>0.4249346133697628</v>
      </c>
      <c r="M169">
        <f t="shared" si="65"/>
        <v>90.45044451799599</v>
      </c>
      <c r="N169">
        <f t="shared" si="66"/>
        <v>4127.333040371019</v>
      </c>
      <c r="O169">
        <f t="shared" si="67"/>
        <v>1.0162850643659207</v>
      </c>
      <c r="P169">
        <f t="shared" si="68"/>
        <v>90.44942083337804</v>
      </c>
      <c r="Q169">
        <f t="shared" si="69"/>
        <v>23.43792947306262</v>
      </c>
      <c r="R169">
        <f t="shared" si="70"/>
        <v>23.438484474544346</v>
      </c>
      <c r="S169">
        <f>DEGREES(ATAN2(COS(RADIANS(P169)),COS(RADIANS(R169))*SIN(RADIANS(P169))))</f>
        <v>90.48983666986203</v>
      </c>
      <c r="T169">
        <f t="shared" si="71"/>
        <v>23.437720329512562</v>
      </c>
      <c r="U169">
        <f t="shared" si="72"/>
        <v>0.04303148310291142</v>
      </c>
      <c r="V169">
        <f t="shared" si="73"/>
        <v>-1.8574855335081475</v>
      </c>
      <c r="W169">
        <f t="shared" si="74"/>
        <v>112.60970157330856</v>
      </c>
      <c r="X169" s="8">
        <f t="shared" si="75"/>
        <v>0.5429565871760473</v>
      </c>
      <c r="Y169" s="8">
        <f t="shared" si="76"/>
        <v>0.23015186058352355</v>
      </c>
      <c r="Z169" s="8">
        <f t="shared" si="77"/>
        <v>0.8557613137685711</v>
      </c>
      <c r="AA169" s="9">
        <f t="shared" si="78"/>
        <v>900.8776125864684</v>
      </c>
      <c r="AB169">
        <f t="shared" si="79"/>
        <v>946.1425144664901</v>
      </c>
      <c r="AC169">
        <f t="shared" si="80"/>
        <v>56.53562861662252</v>
      </c>
      <c r="AD169">
        <f t="shared" si="81"/>
        <v>49.966968187160816</v>
      </c>
      <c r="AE169">
        <f t="shared" si="82"/>
        <v>40.033031812839184</v>
      </c>
      <c r="AF169">
        <f t="shared" si="83"/>
        <v>0.019178335737852645</v>
      </c>
      <c r="AG169">
        <f t="shared" si="84"/>
        <v>40.05221014857704</v>
      </c>
      <c r="AH169">
        <f t="shared" si="85"/>
        <v>268.465418639567</v>
      </c>
    </row>
    <row r="170" spans="4:34" ht="15">
      <c r="D170" s="2">
        <f t="shared" si="58"/>
        <v>40350</v>
      </c>
      <c r="E170" s="8">
        <f t="shared" si="86"/>
        <v>0.7041666666666654</v>
      </c>
      <c r="F170" s="3">
        <f t="shared" si="59"/>
        <v>2455369.4541666666</v>
      </c>
      <c r="G170" s="4">
        <f t="shared" si="60"/>
        <v>0.10470784850558808</v>
      </c>
      <c r="I170">
        <f t="shared" si="61"/>
        <v>90.02961676838959</v>
      </c>
      <c r="J170">
        <f t="shared" si="62"/>
        <v>4126.912212425241</v>
      </c>
      <c r="K170">
        <f t="shared" si="63"/>
        <v>0.016704231007067333</v>
      </c>
      <c r="L170">
        <f t="shared" si="64"/>
        <v>0.4248035078711504</v>
      </c>
      <c r="M170">
        <f t="shared" si="65"/>
        <v>90.45442027626073</v>
      </c>
      <c r="N170">
        <f t="shared" si="66"/>
        <v>4127.337015933112</v>
      </c>
      <c r="O170">
        <f t="shared" si="67"/>
        <v>1.0162853269000403</v>
      </c>
      <c r="P170">
        <f t="shared" si="68"/>
        <v>90.45339659563342</v>
      </c>
      <c r="Q170">
        <f t="shared" si="69"/>
        <v>23.437929471579142</v>
      </c>
      <c r="R170">
        <f t="shared" si="70"/>
        <v>23.438484463437007</v>
      </c>
      <c r="S170">
        <f>DEGREES(ATAN2(COS(RADIANS(P170)),COS(RADIANS(R170))*SIN(RADIANS(P170))))</f>
        <v>90.4941699334023</v>
      </c>
      <c r="T170">
        <f t="shared" si="71"/>
        <v>23.43770673883029</v>
      </c>
      <c r="U170">
        <f t="shared" si="72"/>
        <v>0.04303148306096662</v>
      </c>
      <c r="V170">
        <f t="shared" si="73"/>
        <v>-1.8583898947413635</v>
      </c>
      <c r="W170">
        <f t="shared" si="74"/>
        <v>112.60968676625266</v>
      </c>
      <c r="X170" s="8">
        <f t="shared" si="75"/>
        <v>0.5429572152046814</v>
      </c>
      <c r="Y170" s="8">
        <f t="shared" si="76"/>
        <v>0.23015252974286848</v>
      </c>
      <c r="Z170" s="8">
        <f t="shared" si="77"/>
        <v>0.8557619006664944</v>
      </c>
      <c r="AA170" s="9">
        <f t="shared" si="78"/>
        <v>900.8774941300213</v>
      </c>
      <c r="AB170">
        <f t="shared" si="79"/>
        <v>952.1416101052569</v>
      </c>
      <c r="AC170">
        <f t="shared" si="80"/>
        <v>58.035402526314215</v>
      </c>
      <c r="AD170">
        <f t="shared" si="81"/>
        <v>51.11566491836209</v>
      </c>
      <c r="AE170">
        <f t="shared" si="82"/>
        <v>38.88433508163791</v>
      </c>
      <c r="AF170">
        <f t="shared" si="83"/>
        <v>0.019975333704199766</v>
      </c>
      <c r="AG170">
        <f t="shared" si="84"/>
        <v>38.90431041534211</v>
      </c>
      <c r="AH170">
        <f t="shared" si="85"/>
        <v>269.4467022904966</v>
      </c>
    </row>
    <row r="171" spans="4:34" ht="15">
      <c r="D171" s="2">
        <f t="shared" si="58"/>
        <v>40350</v>
      </c>
      <c r="E171" s="8">
        <f t="shared" si="86"/>
        <v>0.708333333333332</v>
      </c>
      <c r="F171" s="3">
        <f t="shared" si="59"/>
        <v>2455369.4583333335</v>
      </c>
      <c r="G171" s="4">
        <f t="shared" si="60"/>
        <v>0.10470796258271016</v>
      </c>
      <c r="I171">
        <f t="shared" si="61"/>
        <v>90.03372363261178</v>
      </c>
      <c r="J171">
        <f t="shared" si="62"/>
        <v>4126.916319093292</v>
      </c>
      <c r="K171">
        <f t="shared" si="63"/>
        <v>0.016704231002268845</v>
      </c>
      <c r="L171">
        <f t="shared" si="64"/>
        <v>0.4246724003039473</v>
      </c>
      <c r="M171">
        <f t="shared" si="65"/>
        <v>90.45839603291573</v>
      </c>
      <c r="N171">
        <f t="shared" si="66"/>
        <v>4127.340991493596</v>
      </c>
      <c r="O171">
        <f t="shared" si="67"/>
        <v>1.0162855893531237</v>
      </c>
      <c r="P171">
        <f t="shared" si="68"/>
        <v>90.45737235627897</v>
      </c>
      <c r="Q171">
        <f t="shared" si="69"/>
        <v>23.43792947009566</v>
      </c>
      <c r="R171">
        <f t="shared" si="70"/>
        <v>23.438484452329657</v>
      </c>
      <c r="S171">
        <f>DEGREES(ATAN2(COS(RADIANS(P171)),COS(RADIANS(R171))*SIN(RADIANS(P171))))</f>
        <v>90.4985031942929</v>
      </c>
      <c r="T171">
        <f t="shared" si="71"/>
        <v>23.437693028556</v>
      </c>
      <c r="U171">
        <f t="shared" si="72"/>
        <v>0.0430314830190218</v>
      </c>
      <c r="V171">
        <f t="shared" si="73"/>
        <v>-1.8592942438254636</v>
      </c>
      <c r="W171">
        <f t="shared" si="74"/>
        <v>112.609671828906</v>
      </c>
      <c r="X171" s="8">
        <f t="shared" si="75"/>
        <v>0.5429578432248787</v>
      </c>
      <c r="Y171" s="8">
        <f t="shared" si="76"/>
        <v>0.23015319925569538</v>
      </c>
      <c r="Z171" s="8">
        <f t="shared" si="77"/>
        <v>0.8557624871940621</v>
      </c>
      <c r="AA171" s="9">
        <f t="shared" si="78"/>
        <v>900.877374631248</v>
      </c>
      <c r="AB171">
        <f t="shared" si="79"/>
        <v>958.1407057561727</v>
      </c>
      <c r="AC171">
        <f t="shared" si="80"/>
        <v>59.53517643904317</v>
      </c>
      <c r="AD171">
        <f t="shared" si="81"/>
        <v>52.26455150875364</v>
      </c>
      <c r="AE171">
        <f t="shared" si="82"/>
        <v>37.73544849124636</v>
      </c>
      <c r="AF171">
        <f t="shared" si="83"/>
        <v>0.02081273453598897</v>
      </c>
      <c r="AG171">
        <f t="shared" si="84"/>
        <v>37.756261225782346</v>
      </c>
      <c r="AH171">
        <f t="shared" si="85"/>
        <v>270.4118762958452</v>
      </c>
    </row>
    <row r="172" spans="4:34" ht="15">
      <c r="D172" s="2">
        <f t="shared" si="58"/>
        <v>40350</v>
      </c>
      <c r="E172" s="8">
        <f t="shared" si="86"/>
        <v>0.7124999999999987</v>
      </c>
      <c r="F172" s="3">
        <f t="shared" si="59"/>
        <v>2455369.4625</v>
      </c>
      <c r="G172" s="4">
        <f t="shared" si="60"/>
        <v>0.10470807665981949</v>
      </c>
      <c r="I172">
        <f t="shared" si="61"/>
        <v>90.03783049637514</v>
      </c>
      <c r="J172">
        <f t="shared" si="62"/>
        <v>4126.9204257608835</v>
      </c>
      <c r="K172">
        <f t="shared" si="63"/>
        <v>0.016704230997470357</v>
      </c>
      <c r="L172">
        <f t="shared" si="64"/>
        <v>0.4245412906981371</v>
      </c>
      <c r="M172">
        <f t="shared" si="65"/>
        <v>90.46237178707327</v>
      </c>
      <c r="N172">
        <f t="shared" si="66"/>
        <v>4127.344967051582</v>
      </c>
      <c r="O172">
        <f t="shared" si="67"/>
        <v>1.0162858517251108</v>
      </c>
      <c r="P172">
        <f t="shared" si="68"/>
        <v>90.461348114427</v>
      </c>
      <c r="Q172">
        <f t="shared" si="69"/>
        <v>23.437929468612182</v>
      </c>
      <c r="R172">
        <f t="shared" si="70"/>
        <v>23.438484441222304</v>
      </c>
      <c r="S172">
        <f>DEGREES(ATAN2(COS(RADIANS(P172)),COS(RADIANS(R172))*SIN(RADIANS(P172))))</f>
        <v>90.50283645155844</v>
      </c>
      <c r="T172">
        <f t="shared" si="71"/>
        <v>23.437679198693054</v>
      </c>
      <c r="U172">
        <f t="shared" si="72"/>
        <v>0.043031482977076964</v>
      </c>
      <c r="V172">
        <f t="shared" si="73"/>
        <v>-1.8601985805301524</v>
      </c>
      <c r="W172">
        <f t="shared" si="74"/>
        <v>112.6096567612723</v>
      </c>
      <c r="X172" s="8">
        <f t="shared" si="75"/>
        <v>0.5429584712364792</v>
      </c>
      <c r="Y172" s="8">
        <f t="shared" si="76"/>
        <v>0.23015386912183394</v>
      </c>
      <c r="Z172" s="8">
        <f t="shared" si="77"/>
        <v>0.8557630733511246</v>
      </c>
      <c r="AA172" s="9">
        <f t="shared" si="78"/>
        <v>900.8772540901784</v>
      </c>
      <c r="AB172">
        <f t="shared" si="79"/>
        <v>964.1398014194681</v>
      </c>
      <c r="AC172">
        <f t="shared" si="80"/>
        <v>61.03495035486702</v>
      </c>
      <c r="AD172">
        <f t="shared" si="81"/>
        <v>53.41330134171988</v>
      </c>
      <c r="AE172">
        <f t="shared" si="82"/>
        <v>36.58669865828012</v>
      </c>
      <c r="AF172">
        <f t="shared" si="83"/>
        <v>0.021694142526000194</v>
      </c>
      <c r="AG172">
        <f t="shared" si="84"/>
        <v>36.60839280080612</v>
      </c>
      <c r="AH172">
        <f t="shared" si="85"/>
        <v>271.36244664372805</v>
      </c>
    </row>
    <row r="173" spans="4:34" ht="15">
      <c r="D173" s="2">
        <f t="shared" si="58"/>
        <v>40350</v>
      </c>
      <c r="E173" s="8">
        <f t="shared" si="86"/>
        <v>0.7166666666666653</v>
      </c>
      <c r="F173" s="3">
        <f t="shared" si="59"/>
        <v>2455369.466666667</v>
      </c>
      <c r="G173" s="4">
        <f t="shared" si="60"/>
        <v>0.10470819073694157</v>
      </c>
      <c r="I173">
        <f t="shared" si="61"/>
        <v>90.04193736059688</v>
      </c>
      <c r="J173">
        <f t="shared" si="62"/>
        <v>4126.924532428935</v>
      </c>
      <c r="K173">
        <f t="shared" si="63"/>
        <v>0.016704230992671872</v>
      </c>
      <c r="L173">
        <f t="shared" si="64"/>
        <v>0.4244101790249817</v>
      </c>
      <c r="M173">
        <f t="shared" si="65"/>
        <v>90.46634753962186</v>
      </c>
      <c r="N173">
        <f t="shared" si="66"/>
        <v>4127.3489426079595</v>
      </c>
      <c r="O173">
        <f t="shared" si="67"/>
        <v>1.016286114016059</v>
      </c>
      <c r="P173">
        <f t="shared" si="68"/>
        <v>90.46532387096602</v>
      </c>
      <c r="Q173">
        <f t="shared" si="69"/>
        <v>23.437929467128704</v>
      </c>
      <c r="R173">
        <f t="shared" si="70"/>
        <v>23.438484430114944</v>
      </c>
      <c r="S173">
        <f>DEGREES(ATAN2(COS(RADIANS(P173)),COS(RADIANS(R173))*SIN(RADIANS(P173))))</f>
        <v>90.50716970615947</v>
      </c>
      <c r="T173">
        <f t="shared" si="71"/>
        <v>23.437665249238655</v>
      </c>
      <c r="U173">
        <f t="shared" si="72"/>
        <v>0.0430314829351321</v>
      </c>
      <c r="V173">
        <f t="shared" si="73"/>
        <v>-1.8611029050285457</v>
      </c>
      <c r="W173">
        <f t="shared" si="74"/>
        <v>112.6096415633487</v>
      </c>
      <c r="X173" s="8">
        <f t="shared" si="75"/>
        <v>0.5429590992396031</v>
      </c>
      <c r="Y173" s="8">
        <f t="shared" si="76"/>
        <v>0.23015453934141222</v>
      </c>
      <c r="Z173" s="8">
        <f t="shared" si="77"/>
        <v>0.855763659137794</v>
      </c>
      <c r="AA173" s="9">
        <f t="shared" si="78"/>
        <v>900.8771325067896</v>
      </c>
      <c r="AB173">
        <f t="shared" si="79"/>
        <v>970.1388970949697</v>
      </c>
      <c r="AC173">
        <f t="shared" si="80"/>
        <v>62.53472427374243</v>
      </c>
      <c r="AD173">
        <f t="shared" si="81"/>
        <v>54.561602342769135</v>
      </c>
      <c r="AE173">
        <f t="shared" si="82"/>
        <v>35.438397657230865</v>
      </c>
      <c r="AF173">
        <f t="shared" si="83"/>
        <v>0.02262360723986596</v>
      </c>
      <c r="AG173">
        <f t="shared" si="84"/>
        <v>35.46102126447073</v>
      </c>
      <c r="AH173">
        <f t="shared" si="85"/>
        <v>272.2998152864092</v>
      </c>
    </row>
    <row r="174" spans="4:34" ht="15">
      <c r="D174" s="2">
        <f t="shared" si="58"/>
        <v>40350</v>
      </c>
      <c r="E174" s="8">
        <f t="shared" si="86"/>
        <v>0.720833333333332</v>
      </c>
      <c r="F174" s="3">
        <f t="shared" si="59"/>
        <v>2455369.470833333</v>
      </c>
      <c r="G174" s="4">
        <f t="shared" si="60"/>
        <v>0.1047083048140509</v>
      </c>
      <c r="I174">
        <f t="shared" si="61"/>
        <v>90.04604422436023</v>
      </c>
      <c r="J174">
        <f t="shared" si="62"/>
        <v>4126.928639096526</v>
      </c>
      <c r="K174">
        <f t="shared" si="63"/>
        <v>0.016704230987873384</v>
      </c>
      <c r="L174">
        <f t="shared" si="64"/>
        <v>0.4242790653144915</v>
      </c>
      <c r="M174">
        <f t="shared" si="65"/>
        <v>90.47032328967472</v>
      </c>
      <c r="N174">
        <f t="shared" si="66"/>
        <v>4127.3529181618405</v>
      </c>
      <c r="O174">
        <f t="shared" si="67"/>
        <v>1.016286376225909</v>
      </c>
      <c r="P174">
        <f t="shared" si="68"/>
        <v>90.46929962500923</v>
      </c>
      <c r="Q174">
        <f t="shared" si="69"/>
        <v>23.437929465645222</v>
      </c>
      <c r="R174">
        <f t="shared" si="70"/>
        <v>23.43848441900757</v>
      </c>
      <c r="S174">
        <f>DEGREES(ATAN2(COS(RADIANS(P174)),COS(RADIANS(R174))*SIN(RADIANS(P174))))</f>
        <v>90.51150295712164</v>
      </c>
      <c r="T174">
        <f t="shared" si="71"/>
        <v>23.437651180196184</v>
      </c>
      <c r="U174">
        <f t="shared" si="72"/>
        <v>0.04303148289318717</v>
      </c>
      <c r="V174">
        <f t="shared" si="73"/>
        <v>-1.8620072170908</v>
      </c>
      <c r="W174">
        <f t="shared" si="74"/>
        <v>112.60962623513898</v>
      </c>
      <c r="X174" s="8">
        <f t="shared" si="75"/>
        <v>0.5429597272340909</v>
      </c>
      <c r="Y174" s="8">
        <f t="shared" si="76"/>
        <v>0.23015520991426042</v>
      </c>
      <c r="Z174" s="8">
        <f t="shared" si="77"/>
        <v>0.8557642445539214</v>
      </c>
      <c r="AA174" s="9">
        <f t="shared" si="78"/>
        <v>900.8770098811118</v>
      </c>
      <c r="AB174">
        <f t="shared" si="79"/>
        <v>976.1379927829073</v>
      </c>
      <c r="AC174">
        <f t="shared" si="80"/>
        <v>64.03449819572683</v>
      </c>
      <c r="AD174">
        <f t="shared" si="81"/>
        <v>55.70915501789265</v>
      </c>
      <c r="AE174">
        <f t="shared" si="82"/>
        <v>34.29084498210735</v>
      </c>
      <c r="AF174">
        <f t="shared" si="83"/>
        <v>0.02360569162823788</v>
      </c>
      <c r="AG174">
        <f t="shared" si="84"/>
        <v>34.31445067373559</v>
      </c>
      <c r="AH174">
        <f t="shared" si="85"/>
        <v>273.22529049033835</v>
      </c>
    </row>
    <row r="175" spans="4:34" ht="15">
      <c r="D175" s="2">
        <f t="shared" si="58"/>
        <v>40350</v>
      </c>
      <c r="E175" s="8">
        <f t="shared" si="86"/>
        <v>0.7249999999999986</v>
      </c>
      <c r="F175" s="3">
        <f t="shared" si="59"/>
        <v>2455369.475</v>
      </c>
      <c r="G175" s="4">
        <f t="shared" si="60"/>
        <v>0.10470841889117298</v>
      </c>
      <c r="I175">
        <f t="shared" si="61"/>
        <v>90.05015108858242</v>
      </c>
      <c r="J175">
        <f t="shared" si="62"/>
        <v>4126.932745764578</v>
      </c>
      <c r="K175">
        <f t="shared" si="63"/>
        <v>0.0167042309830749</v>
      </c>
      <c r="L175">
        <f t="shared" si="64"/>
        <v>0.42414794953792734</v>
      </c>
      <c r="M175">
        <f t="shared" si="65"/>
        <v>90.47429903812035</v>
      </c>
      <c r="N175">
        <f t="shared" si="66"/>
        <v>4127.356893714115</v>
      </c>
      <c r="O175">
        <f t="shared" si="67"/>
        <v>1.0162866383547173</v>
      </c>
      <c r="P175">
        <f t="shared" si="68"/>
        <v>90.47327537744513</v>
      </c>
      <c r="Q175">
        <f t="shared" si="69"/>
        <v>23.437929464161744</v>
      </c>
      <c r="R175">
        <f t="shared" si="70"/>
        <v>23.43848440790019</v>
      </c>
      <c r="S175">
        <f>DEGREES(ATAN2(COS(RADIANS(P175)),COS(RADIANS(R175))*SIN(RADIANS(P175))))</f>
        <v>90.51583620540549</v>
      </c>
      <c r="T175">
        <f t="shared" si="71"/>
        <v>23.437636991562805</v>
      </c>
      <c r="U175">
        <f t="shared" si="72"/>
        <v>0.043031482851242246</v>
      </c>
      <c r="V175">
        <f t="shared" si="73"/>
        <v>-1.8629115168900243</v>
      </c>
      <c r="W175">
        <f t="shared" si="74"/>
        <v>112.60961077664015</v>
      </c>
      <c r="X175" s="8">
        <f t="shared" si="75"/>
        <v>0.5429603552200626</v>
      </c>
      <c r="Y175" s="8">
        <f t="shared" si="76"/>
        <v>0.2301558808405066</v>
      </c>
      <c r="Z175" s="8">
        <f t="shared" si="77"/>
        <v>0.8557648295996185</v>
      </c>
      <c r="AA175" s="9">
        <f t="shared" si="78"/>
        <v>900.8768862131212</v>
      </c>
      <c r="AB175">
        <f t="shared" si="79"/>
        <v>982.1370884831078</v>
      </c>
      <c r="AC175">
        <f t="shared" si="80"/>
        <v>65.53427212077696</v>
      </c>
      <c r="AD175">
        <f t="shared" si="81"/>
        <v>56.85567069512728</v>
      </c>
      <c r="AE175">
        <f t="shared" si="82"/>
        <v>33.14432930487272</v>
      </c>
      <c r="AF175">
        <f t="shared" si="83"/>
        <v>0.02464555331940287</v>
      </c>
      <c r="AG175">
        <f t="shared" si="84"/>
        <v>33.16897485819212</v>
      </c>
      <c r="AH175">
        <f t="shared" si="85"/>
        <v>274.1400961022471</v>
      </c>
    </row>
    <row r="176" spans="4:34" ht="15">
      <c r="D176" s="2">
        <f t="shared" si="58"/>
        <v>40350</v>
      </c>
      <c r="E176" s="8">
        <f t="shared" si="86"/>
        <v>0.7291666666666653</v>
      </c>
      <c r="F176" s="3">
        <f t="shared" si="59"/>
        <v>2455369.4791666665</v>
      </c>
      <c r="G176" s="4">
        <f t="shared" si="60"/>
        <v>0.10470853296828231</v>
      </c>
      <c r="I176">
        <f t="shared" si="61"/>
        <v>90.05425795234578</v>
      </c>
      <c r="J176">
        <f t="shared" si="62"/>
        <v>4126.936852432171</v>
      </c>
      <c r="K176">
        <f t="shared" si="63"/>
        <v>0.01670423097827641</v>
      </c>
      <c r="L176">
        <f t="shared" si="64"/>
        <v>0.4240168317252487</v>
      </c>
      <c r="M176">
        <f t="shared" si="65"/>
        <v>90.47827478407103</v>
      </c>
      <c r="N176">
        <f t="shared" si="66"/>
        <v>4127.360869263896</v>
      </c>
      <c r="O176">
        <f t="shared" si="67"/>
        <v>1.0162869004024249</v>
      </c>
      <c r="P176">
        <f t="shared" si="68"/>
        <v>90.47725112738603</v>
      </c>
      <c r="Q176">
        <f t="shared" si="69"/>
        <v>23.437929462678262</v>
      </c>
      <c r="R176">
        <f t="shared" si="70"/>
        <v>23.438484396792802</v>
      </c>
      <c r="S176">
        <f>DEGREES(ATAN2(COS(RADIANS(P176)),COS(RADIANS(R176))*SIN(RADIANS(P176))))</f>
        <v>90.52016945003568</v>
      </c>
      <c r="T176">
        <f t="shared" si="71"/>
        <v>23.437622683341967</v>
      </c>
      <c r="U176">
        <f t="shared" si="72"/>
        <v>0.04303148280929728</v>
      </c>
      <c r="V176">
        <f t="shared" si="73"/>
        <v>-1.863815804195823</v>
      </c>
      <c r="W176">
        <f t="shared" si="74"/>
        <v>112.60959518785616</v>
      </c>
      <c r="X176" s="8">
        <f t="shared" si="75"/>
        <v>0.5429609831973582</v>
      </c>
      <c r="Y176" s="8">
        <f t="shared" si="76"/>
        <v>0.23015655211997998</v>
      </c>
      <c r="Z176" s="8">
        <f t="shared" si="77"/>
        <v>0.8557654142747364</v>
      </c>
      <c r="AA176" s="9">
        <f t="shared" si="78"/>
        <v>900.8767615028493</v>
      </c>
      <c r="AB176">
        <f t="shared" si="79"/>
        <v>988.1361841958021</v>
      </c>
      <c r="AC176">
        <f t="shared" si="80"/>
        <v>67.03404604895053</v>
      </c>
      <c r="AD176">
        <f t="shared" si="81"/>
        <v>58.00086994291651</v>
      </c>
      <c r="AE176">
        <f t="shared" si="82"/>
        <v>31.99913005708349</v>
      </c>
      <c r="AF176">
        <f t="shared" si="83"/>
        <v>0.025749042092889907</v>
      </c>
      <c r="AG176">
        <f t="shared" si="84"/>
        <v>32.02487909917638</v>
      </c>
      <c r="AH176">
        <f t="shared" si="85"/>
        <v>275.04537985460837</v>
      </c>
    </row>
    <row r="177" spans="4:34" ht="15">
      <c r="D177" s="2">
        <f t="shared" si="58"/>
        <v>40350</v>
      </c>
      <c r="E177" s="8">
        <f t="shared" si="86"/>
        <v>0.733333333333332</v>
      </c>
      <c r="F177" s="3">
        <f t="shared" si="59"/>
        <v>2455369.4833333334</v>
      </c>
      <c r="G177" s="4">
        <f t="shared" si="60"/>
        <v>0.10470864704540439</v>
      </c>
      <c r="I177">
        <f t="shared" si="61"/>
        <v>90.05836481656706</v>
      </c>
      <c r="J177">
        <f t="shared" si="62"/>
        <v>4126.940959100221</v>
      </c>
      <c r="K177">
        <f t="shared" si="63"/>
        <v>0.016704230973477924</v>
      </c>
      <c r="L177">
        <f t="shared" si="64"/>
        <v>0.42388571184781954</v>
      </c>
      <c r="M177">
        <f t="shared" si="65"/>
        <v>90.48225052841488</v>
      </c>
      <c r="N177">
        <f t="shared" si="66"/>
        <v>4127.364844812069</v>
      </c>
      <c r="O177">
        <f t="shared" si="67"/>
        <v>1.0162871623690886</v>
      </c>
      <c r="P177">
        <f t="shared" si="68"/>
        <v>90.48122687572003</v>
      </c>
      <c r="Q177">
        <f t="shared" si="69"/>
        <v>23.437929461194784</v>
      </c>
      <c r="R177">
        <f t="shared" si="70"/>
        <v>23.438484385685406</v>
      </c>
      <c r="S177">
        <f>DEGREES(ATAN2(COS(RADIANS(P177)),COS(RADIANS(R177))*SIN(RADIANS(P177))))</f>
        <v>90.52450269197232</v>
      </c>
      <c r="T177">
        <f t="shared" si="71"/>
        <v>23.437608255530773</v>
      </c>
      <c r="U177">
        <f t="shared" si="72"/>
        <v>0.043031482767352275</v>
      </c>
      <c r="V177">
        <f t="shared" si="73"/>
        <v>-1.8647200791816019</v>
      </c>
      <c r="W177">
        <f t="shared" si="74"/>
        <v>112.60957946878395</v>
      </c>
      <c r="X177" s="8">
        <f t="shared" si="75"/>
        <v>0.5429616111660983</v>
      </c>
      <c r="Y177" s="8">
        <f t="shared" si="76"/>
        <v>0.23015722375280956</v>
      </c>
      <c r="Z177" s="8">
        <f t="shared" si="77"/>
        <v>0.8557659985793871</v>
      </c>
      <c r="AA177" s="9">
        <f t="shared" si="78"/>
        <v>900.8766357502716</v>
      </c>
      <c r="AB177">
        <f t="shared" si="79"/>
        <v>994.1352799208164</v>
      </c>
      <c r="AC177">
        <f t="shared" si="80"/>
        <v>68.5338199802041</v>
      </c>
      <c r="AD177">
        <f t="shared" si="81"/>
        <v>59.144481141405905</v>
      </c>
      <c r="AE177">
        <f t="shared" si="82"/>
        <v>30.855518858594095</v>
      </c>
      <c r="AF177">
        <f t="shared" si="83"/>
        <v>0.02692281734398058</v>
      </c>
      <c r="AG177">
        <f t="shared" si="84"/>
        <v>30.882441675938075</v>
      </c>
      <c r="AH177">
        <f t="shared" si="85"/>
        <v>275.9422208183574</v>
      </c>
    </row>
    <row r="178" spans="4:34" ht="15">
      <c r="D178" s="2">
        <f t="shared" si="58"/>
        <v>40350</v>
      </c>
      <c r="E178" s="8">
        <f t="shared" si="86"/>
        <v>0.7374999999999986</v>
      </c>
      <c r="F178" s="3">
        <f t="shared" si="59"/>
        <v>2455369.4875</v>
      </c>
      <c r="G178" s="4">
        <f t="shared" si="60"/>
        <v>0.10470876112251372</v>
      </c>
      <c r="I178">
        <f t="shared" si="61"/>
        <v>90.06247168033042</v>
      </c>
      <c r="J178">
        <f t="shared" si="62"/>
        <v>4126.9450657678135</v>
      </c>
      <c r="K178">
        <f t="shared" si="63"/>
        <v>0.01670423096867944</v>
      </c>
      <c r="L178">
        <f t="shared" si="64"/>
        <v>0.42375458993557424</v>
      </c>
      <c r="M178">
        <f t="shared" si="65"/>
        <v>90.48622627026599</v>
      </c>
      <c r="N178">
        <f t="shared" si="66"/>
        <v>4127.368820357749</v>
      </c>
      <c r="O178">
        <f t="shared" si="67"/>
        <v>1.0162874242546487</v>
      </c>
      <c r="P178">
        <f t="shared" si="68"/>
        <v>90.4852026215612</v>
      </c>
      <c r="Q178">
        <f t="shared" si="69"/>
        <v>23.437929459711302</v>
      </c>
      <c r="R178">
        <f t="shared" si="70"/>
        <v>23.438484374578</v>
      </c>
      <c r="S178">
        <f>DEGREES(ATAN2(COS(RADIANS(P178)),COS(RADIANS(R178))*SIN(RADIANS(P178))))</f>
        <v>90.52883593024197</v>
      </c>
      <c r="T178">
        <f t="shared" si="71"/>
        <v>23.437593708132738</v>
      </c>
      <c r="U178">
        <f t="shared" si="72"/>
        <v>0.04303148272540724</v>
      </c>
      <c r="V178">
        <f t="shared" si="73"/>
        <v>-1.8656243416175062</v>
      </c>
      <c r="W178">
        <f t="shared" si="74"/>
        <v>112.60956361942748</v>
      </c>
      <c r="X178" s="8">
        <f t="shared" si="75"/>
        <v>0.5429622391261233</v>
      </c>
      <c r="Y178" s="8">
        <f t="shared" si="76"/>
        <v>0.23015789573882472</v>
      </c>
      <c r="Z178" s="8">
        <f t="shared" si="77"/>
        <v>0.8557665825134219</v>
      </c>
      <c r="AA178" s="9">
        <f t="shared" si="78"/>
        <v>900.8765089554198</v>
      </c>
      <c r="AB178">
        <f t="shared" si="79"/>
        <v>1000.1343756583803</v>
      </c>
      <c r="AC178">
        <f t="shared" si="80"/>
        <v>70.03359391459509</v>
      </c>
      <c r="AD178">
        <f t="shared" si="81"/>
        <v>60.28623918716575</v>
      </c>
      <c r="AE178">
        <f t="shared" si="82"/>
        <v>29.713760812834252</v>
      </c>
      <c r="AF178">
        <f t="shared" si="83"/>
        <v>0.028174490411938</v>
      </c>
      <c r="AG178">
        <f t="shared" si="84"/>
        <v>29.74193530324619</v>
      </c>
      <c r="AH178">
        <f t="shared" si="85"/>
        <v>276.8316360990888</v>
      </c>
    </row>
    <row r="179" spans="4:34" ht="15">
      <c r="D179" s="2">
        <f t="shared" si="58"/>
        <v>40350</v>
      </c>
      <c r="E179" s="8">
        <f t="shared" si="86"/>
        <v>0.7416666666666653</v>
      </c>
      <c r="F179" s="3">
        <f t="shared" si="59"/>
        <v>2455369.4916666667</v>
      </c>
      <c r="G179" s="4">
        <f t="shared" si="60"/>
        <v>0.1047088751996358</v>
      </c>
      <c r="I179">
        <f t="shared" si="61"/>
        <v>90.06657854455307</v>
      </c>
      <c r="J179">
        <f t="shared" si="62"/>
        <v>4126.949172435864</v>
      </c>
      <c r="K179">
        <f t="shared" si="63"/>
        <v>0.01670423096388095</v>
      </c>
      <c r="L179">
        <f t="shared" si="64"/>
        <v>0.42362346595984984</v>
      </c>
      <c r="M179">
        <f t="shared" si="65"/>
        <v>90.49020201051292</v>
      </c>
      <c r="N179">
        <f t="shared" si="66"/>
        <v>4127.372795901824</v>
      </c>
      <c r="O179">
        <f t="shared" si="67"/>
        <v>1.0162876860591628</v>
      </c>
      <c r="P179">
        <f t="shared" si="68"/>
        <v>90.48917836579814</v>
      </c>
      <c r="Q179">
        <f t="shared" si="69"/>
        <v>23.437929458227824</v>
      </c>
      <c r="R179">
        <f t="shared" si="70"/>
        <v>23.43848436347059</v>
      </c>
      <c r="S179">
        <f>DEGREES(ATAN2(COS(RADIANS(P179)),COS(RADIANS(R179))*SIN(RADIANS(P179))))</f>
        <v>90.53316916580529</v>
      </c>
      <c r="T179">
        <f t="shared" si="71"/>
        <v>23.437579041144897</v>
      </c>
      <c r="U179">
        <f t="shared" si="72"/>
        <v>0.04303148268346218</v>
      </c>
      <c r="V179">
        <f t="shared" si="73"/>
        <v>-1.8665285916769792</v>
      </c>
      <c r="W179">
        <f t="shared" si="74"/>
        <v>112.60954763978364</v>
      </c>
      <c r="X179" s="8">
        <f t="shared" si="75"/>
        <v>0.5429628670775535</v>
      </c>
      <c r="Y179" s="8">
        <f t="shared" si="76"/>
        <v>0.2301585680781545</v>
      </c>
      <c r="Z179" s="8">
        <f t="shared" si="77"/>
        <v>0.8557671660769525</v>
      </c>
      <c r="AA179" s="9">
        <f t="shared" si="78"/>
        <v>900.8763811182691</v>
      </c>
      <c r="AB179">
        <f t="shared" si="79"/>
        <v>1006.1334714083209</v>
      </c>
      <c r="AC179">
        <f t="shared" si="80"/>
        <v>71.53336785208023</v>
      </c>
      <c r="AD179">
        <f t="shared" si="81"/>
        <v>61.42588431337288</v>
      </c>
      <c r="AE179">
        <f t="shared" si="82"/>
        <v>28.574115686627117</v>
      </c>
      <c r="AF179">
        <f t="shared" si="83"/>
        <v>0.029512798046330217</v>
      </c>
      <c r="AG179">
        <f t="shared" si="84"/>
        <v>28.603628484673447</v>
      </c>
      <c r="AH179">
        <f t="shared" si="85"/>
        <v>277.7145868604964</v>
      </c>
    </row>
    <row r="180" spans="4:34" ht="15">
      <c r="D180" s="2">
        <f t="shared" si="58"/>
        <v>40350</v>
      </c>
      <c r="E180" s="8">
        <f t="shared" si="86"/>
        <v>0.7458333333333319</v>
      </c>
      <c r="F180" s="3">
        <f t="shared" si="59"/>
        <v>2455369.495833333</v>
      </c>
      <c r="G180" s="4">
        <f t="shared" si="60"/>
        <v>0.10470898927674513</v>
      </c>
      <c r="I180">
        <f t="shared" si="61"/>
        <v>90.07068540831597</v>
      </c>
      <c r="J180">
        <f t="shared" si="62"/>
        <v>4126.953279103456</v>
      </c>
      <c r="K180">
        <f t="shared" si="63"/>
        <v>0.016704230959082467</v>
      </c>
      <c r="L180">
        <f t="shared" si="64"/>
        <v>0.42349233995055574</v>
      </c>
      <c r="M180">
        <f t="shared" si="65"/>
        <v>90.49417774826652</v>
      </c>
      <c r="N180">
        <f t="shared" si="66"/>
        <v>4127.376771443407</v>
      </c>
      <c r="O180">
        <f t="shared" si="67"/>
        <v>1.016287947782571</v>
      </c>
      <c r="P180">
        <f t="shared" si="68"/>
        <v>90.49315410754168</v>
      </c>
      <c r="Q180">
        <f t="shared" si="69"/>
        <v>23.437929456744342</v>
      </c>
      <c r="R180">
        <f t="shared" si="70"/>
        <v>23.438484352363165</v>
      </c>
      <c r="S180">
        <f>DEGREES(ATAN2(COS(RADIANS(P180)),COS(RADIANS(R180))*SIN(RADIANS(P180))))</f>
        <v>90.53750239768536</v>
      </c>
      <c r="T180">
        <f t="shared" si="71"/>
        <v>23.43756425457082</v>
      </c>
      <c r="U180">
        <f t="shared" si="72"/>
        <v>0.04303148264151708</v>
      </c>
      <c r="V180">
        <f t="shared" si="73"/>
        <v>-1.8674328291289166</v>
      </c>
      <c r="W180">
        <f t="shared" si="74"/>
        <v>112.6095315298565</v>
      </c>
      <c r="X180" s="8">
        <f t="shared" si="75"/>
        <v>0.5429634950202284</v>
      </c>
      <c r="Y180" s="8">
        <f t="shared" si="76"/>
        <v>0.23015924077062705</v>
      </c>
      <c r="Z180" s="8">
        <f t="shared" si="77"/>
        <v>0.8557677492698299</v>
      </c>
      <c r="AA180" s="9">
        <f t="shared" si="78"/>
        <v>900.876252238852</v>
      </c>
      <c r="AB180">
        <f t="shared" si="79"/>
        <v>1012.1325671708689</v>
      </c>
      <c r="AC180">
        <f t="shared" si="80"/>
        <v>73.03314179271723</v>
      </c>
      <c r="AD180">
        <f t="shared" si="81"/>
        <v>62.563161010982476</v>
      </c>
      <c r="AE180">
        <f t="shared" si="82"/>
        <v>27.436838989017524</v>
      </c>
      <c r="AF180">
        <f t="shared" si="83"/>
        <v>0.030947815155548442</v>
      </c>
      <c r="AG180">
        <f t="shared" si="84"/>
        <v>27.467786804173073</v>
      </c>
      <c r="AH180">
        <f t="shared" si="85"/>
        <v>278.5919837498165</v>
      </c>
    </row>
    <row r="181" spans="4:34" ht="15">
      <c r="D181" s="2">
        <f t="shared" si="58"/>
        <v>40350</v>
      </c>
      <c r="E181" s="8">
        <f t="shared" si="86"/>
        <v>0.7499999999999986</v>
      </c>
      <c r="F181" s="3">
        <f t="shared" si="59"/>
        <v>2455369.5</v>
      </c>
      <c r="G181" s="4">
        <f t="shared" si="60"/>
        <v>0.10470910335386721</v>
      </c>
      <c r="I181">
        <f t="shared" si="61"/>
        <v>90.0747922725377</v>
      </c>
      <c r="J181">
        <f t="shared" si="62"/>
        <v>4126.957385771507</v>
      </c>
      <c r="K181">
        <f t="shared" si="63"/>
        <v>0.01670423095428398</v>
      </c>
      <c r="L181">
        <f t="shared" si="64"/>
        <v>0.4233612118790539</v>
      </c>
      <c r="M181">
        <f t="shared" si="65"/>
        <v>90.49815348441676</v>
      </c>
      <c r="N181">
        <f t="shared" si="66"/>
        <v>4127.3807469833855</v>
      </c>
      <c r="O181">
        <f t="shared" si="67"/>
        <v>1.0162882094249306</v>
      </c>
      <c r="P181">
        <f t="shared" si="68"/>
        <v>90.49712984768178</v>
      </c>
      <c r="Q181">
        <f t="shared" si="69"/>
        <v>23.437929455260864</v>
      </c>
      <c r="R181">
        <f t="shared" si="70"/>
        <v>23.438484341255737</v>
      </c>
      <c r="S181">
        <f>DEGREES(ATAN2(COS(RADIANS(P181)),COS(RADIANS(R181))*SIN(RADIANS(P181))))</f>
        <v>90.54183562684426</v>
      </c>
      <c r="T181">
        <f t="shared" si="71"/>
        <v>23.437549348407504</v>
      </c>
      <c r="U181">
        <f t="shared" si="72"/>
        <v>0.04303148259957195</v>
      </c>
      <c r="V181">
        <f t="shared" si="73"/>
        <v>-1.8683370541473712</v>
      </c>
      <c r="W181">
        <f t="shared" si="74"/>
        <v>112.6095152896429</v>
      </c>
      <c r="X181" s="8">
        <f t="shared" si="75"/>
        <v>0.542964122954269</v>
      </c>
      <c r="Y181" s="8">
        <f t="shared" si="76"/>
        <v>0.23015991381637202</v>
      </c>
      <c r="Z181" s="8">
        <f t="shared" si="77"/>
        <v>0.855768332092166</v>
      </c>
      <c r="AA181" s="9">
        <f t="shared" si="78"/>
        <v>900.8761223171432</v>
      </c>
      <c r="AB181">
        <f t="shared" si="79"/>
        <v>1018.1316629458506</v>
      </c>
      <c r="AC181">
        <f t="shared" si="80"/>
        <v>74.53291573646266</v>
      </c>
      <c r="AD181">
        <f t="shared" si="81"/>
        <v>63.69781703724448</v>
      </c>
      <c r="AE181">
        <f t="shared" si="82"/>
        <v>26.302182962755523</v>
      </c>
      <c r="AF181">
        <f t="shared" si="83"/>
        <v>0.03249121749163792</v>
      </c>
      <c r="AG181">
        <f t="shared" si="84"/>
        <v>26.334674180247163</v>
      </c>
      <c r="AH181">
        <f t="shared" si="85"/>
        <v>279.46469179006533</v>
      </c>
    </row>
    <row r="182" spans="4:34" ht="15">
      <c r="D182" s="2">
        <f t="shared" si="58"/>
        <v>40350</v>
      </c>
      <c r="E182" s="8">
        <f t="shared" si="86"/>
        <v>0.7541666666666652</v>
      </c>
      <c r="F182" s="3">
        <f t="shared" si="59"/>
        <v>2455369.504166667</v>
      </c>
      <c r="G182" s="4">
        <f t="shared" si="60"/>
        <v>0.1047092174309893</v>
      </c>
      <c r="I182">
        <f t="shared" si="61"/>
        <v>90.0788991367599</v>
      </c>
      <c r="J182">
        <f t="shared" si="62"/>
        <v>4126.961492439558</v>
      </c>
      <c r="K182">
        <f t="shared" si="63"/>
        <v>0.01670423094948549</v>
      </c>
      <c r="L182">
        <f t="shared" si="64"/>
        <v>0.42323008176059135</v>
      </c>
      <c r="M182">
        <f t="shared" si="65"/>
        <v>90.5021292185205</v>
      </c>
      <c r="N182">
        <f t="shared" si="66"/>
        <v>4127.3847225213185</v>
      </c>
      <c r="O182">
        <f t="shared" si="67"/>
        <v>1.0162884709862112</v>
      </c>
      <c r="P182">
        <f t="shared" si="68"/>
        <v>90.5011055857753</v>
      </c>
      <c r="Q182">
        <f t="shared" si="69"/>
        <v>23.437929453777382</v>
      </c>
      <c r="R182">
        <f t="shared" si="70"/>
        <v>23.4384843301483</v>
      </c>
      <c r="S182">
        <f>DEGREES(ATAN2(COS(RADIANS(P182)),COS(RADIANS(R182))*SIN(RADIANS(P182))))</f>
        <v>90.54616885279121</v>
      </c>
      <c r="T182">
        <f t="shared" si="71"/>
        <v>23.43753432265689</v>
      </c>
      <c r="U182">
        <f t="shared" si="72"/>
        <v>0.0430314825576268</v>
      </c>
      <c r="V182">
        <f t="shared" si="73"/>
        <v>-1.8692412666028562</v>
      </c>
      <c r="W182">
        <f t="shared" si="74"/>
        <v>112.60949891914505</v>
      </c>
      <c r="X182" s="8">
        <f t="shared" si="75"/>
        <v>0.5429647508795853</v>
      </c>
      <c r="Y182" s="8">
        <f t="shared" si="76"/>
        <v>0.23016058721529348</v>
      </c>
      <c r="Z182" s="8">
        <f t="shared" si="77"/>
        <v>0.8557689145438772</v>
      </c>
      <c r="AA182" s="9">
        <f t="shared" si="78"/>
        <v>900.8759913531604</v>
      </c>
      <c r="AB182">
        <f t="shared" si="79"/>
        <v>1024.1307587333952</v>
      </c>
      <c r="AC182">
        <f t="shared" si="80"/>
        <v>76.03268968334879</v>
      </c>
      <c r="AD182">
        <f t="shared" si="81"/>
        <v>64.82960250078341</v>
      </c>
      <c r="AE182">
        <f t="shared" si="82"/>
        <v>25.17039749921659</v>
      </c>
      <c r="AF182">
        <f t="shared" si="83"/>
        <v>0.03415660833339219</v>
      </c>
      <c r="AG182">
        <f t="shared" si="84"/>
        <v>25.204554107549985</v>
      </c>
      <c r="AH182">
        <f t="shared" si="85"/>
        <v>280.3335347970276</v>
      </c>
    </row>
    <row r="183" spans="4:34" ht="15">
      <c r="D183" s="2">
        <f t="shared" si="58"/>
        <v>40350</v>
      </c>
      <c r="E183" s="8">
        <f t="shared" si="86"/>
        <v>0.7583333333333319</v>
      </c>
      <c r="F183" s="3">
        <f t="shared" si="59"/>
        <v>2455369.5083333333</v>
      </c>
      <c r="G183" s="4">
        <f t="shared" si="60"/>
        <v>0.10470933150809862</v>
      </c>
      <c r="I183">
        <f t="shared" si="61"/>
        <v>90.08300600052326</v>
      </c>
      <c r="J183">
        <f t="shared" si="62"/>
        <v>4126.96559910715</v>
      </c>
      <c r="K183">
        <f t="shared" si="63"/>
        <v>0.016704230944687006</v>
      </c>
      <c r="L183">
        <f t="shared" si="64"/>
        <v>0.4230989496104936</v>
      </c>
      <c r="M183">
        <f t="shared" si="65"/>
        <v>90.50610495013375</v>
      </c>
      <c r="N183">
        <f t="shared" si="66"/>
        <v>4127.388698056761</v>
      </c>
      <c r="O183">
        <f t="shared" si="67"/>
        <v>1.0162887324663823</v>
      </c>
      <c r="P183">
        <f t="shared" si="68"/>
        <v>90.5050813213783</v>
      </c>
      <c r="Q183">
        <f t="shared" si="69"/>
        <v>23.437929452293904</v>
      </c>
      <c r="R183">
        <f t="shared" si="70"/>
        <v>23.438484319040853</v>
      </c>
      <c r="S183">
        <f>DEGREES(ATAN2(COS(RADIANS(P183)),COS(RADIANS(R183))*SIN(RADIANS(P183))))</f>
        <v>90.55050207503447</v>
      </c>
      <c r="T183">
        <f t="shared" si="71"/>
        <v>23.43751917732096</v>
      </c>
      <c r="U183">
        <f t="shared" si="72"/>
        <v>0.04303148251568161</v>
      </c>
      <c r="V183">
        <f t="shared" si="73"/>
        <v>-1.8701454663659196</v>
      </c>
      <c r="W183">
        <f t="shared" si="74"/>
        <v>112.6094824183653</v>
      </c>
      <c r="X183" s="8">
        <f t="shared" si="75"/>
        <v>0.5429653787960875</v>
      </c>
      <c r="Y183" s="8">
        <f t="shared" si="76"/>
        <v>0.230161260967295</v>
      </c>
      <c r="Z183" s="8">
        <f t="shared" si="77"/>
        <v>0.8557694966248801</v>
      </c>
      <c r="AA183" s="9">
        <f t="shared" si="78"/>
        <v>900.8758593469224</v>
      </c>
      <c r="AB183">
        <f t="shared" si="79"/>
        <v>1030.129854533632</v>
      </c>
      <c r="AC183">
        <f t="shared" si="80"/>
        <v>77.53246363340799</v>
      </c>
      <c r="AD183">
        <f t="shared" si="81"/>
        <v>65.95826901291525</v>
      </c>
      <c r="AE183">
        <f t="shared" si="82"/>
        <v>24.041730987084748</v>
      </c>
      <c r="AF183">
        <f t="shared" si="83"/>
        <v>0.035959927894664914</v>
      </c>
      <c r="AG183">
        <f t="shared" si="84"/>
        <v>24.077690914979414</v>
      </c>
      <c r="AH183">
        <f t="shared" si="85"/>
        <v>281.19929937109475</v>
      </c>
    </row>
    <row r="184" spans="4:34" ht="15">
      <c r="D184" s="2">
        <f t="shared" si="58"/>
        <v>40350</v>
      </c>
      <c r="E184" s="8">
        <f t="shared" si="86"/>
        <v>0.7624999999999985</v>
      </c>
      <c r="F184" s="3">
        <f t="shared" si="59"/>
        <v>2455369.5125</v>
      </c>
      <c r="G184" s="4">
        <f t="shared" si="60"/>
        <v>0.1047094455852207</v>
      </c>
      <c r="I184">
        <f t="shared" si="61"/>
        <v>90.0871128647459</v>
      </c>
      <c r="J184">
        <f t="shared" si="62"/>
        <v>4126.969705775201</v>
      </c>
      <c r="K184">
        <f t="shared" si="63"/>
        <v>0.016704230939888518</v>
      </c>
      <c r="L184">
        <f t="shared" si="64"/>
        <v>0.4229678154000956</v>
      </c>
      <c r="M184">
        <f t="shared" si="65"/>
        <v>90.510080680146</v>
      </c>
      <c r="N184">
        <f t="shared" si="66"/>
        <v>4127.392673590601</v>
      </c>
      <c r="O184">
        <f t="shared" si="67"/>
        <v>1.0162889938655009</v>
      </c>
      <c r="P184">
        <f t="shared" si="68"/>
        <v>90.50905705538021</v>
      </c>
      <c r="Q184">
        <f t="shared" si="69"/>
        <v>23.437929450810426</v>
      </c>
      <c r="R184">
        <f t="shared" si="70"/>
        <v>23.4384843079334</v>
      </c>
      <c r="S184">
        <f>DEGREES(ATAN2(COS(RADIANS(P184)),COS(RADIANS(R184))*SIN(RADIANS(P184))))</f>
        <v>90.55483529453568</v>
      </c>
      <c r="T184">
        <f t="shared" si="71"/>
        <v>23.437503912396632</v>
      </c>
      <c r="U184">
        <f t="shared" si="72"/>
        <v>0.04303148247373639</v>
      </c>
      <c r="V184">
        <f t="shared" si="73"/>
        <v>-1.8710496536103145</v>
      </c>
      <c r="W184">
        <f t="shared" si="74"/>
        <v>112.60946578730042</v>
      </c>
      <c r="X184" s="8">
        <f t="shared" si="75"/>
        <v>0.542966006703896</v>
      </c>
      <c r="Y184" s="8">
        <f t="shared" si="76"/>
        <v>0.23016193507250599</v>
      </c>
      <c r="Z184" s="8">
        <f t="shared" si="77"/>
        <v>0.8557700783352862</v>
      </c>
      <c r="AA184" s="9">
        <f t="shared" si="78"/>
        <v>900.8757262984034</v>
      </c>
      <c r="AB184">
        <f t="shared" si="79"/>
        <v>1036.1289503463877</v>
      </c>
      <c r="AC184">
        <f t="shared" si="80"/>
        <v>79.03223758659692</v>
      </c>
      <c r="AD184">
        <f t="shared" si="81"/>
        <v>67.08356889678875</v>
      </c>
      <c r="AE184">
        <f t="shared" si="82"/>
        <v>22.916431103211252</v>
      </c>
      <c r="AF184">
        <f t="shared" si="83"/>
        <v>0.037919970643061816</v>
      </c>
      <c r="AG184">
        <f t="shared" si="84"/>
        <v>22.954351073854316</v>
      </c>
      <c r="AH184">
        <f t="shared" si="85"/>
        <v>282.0627385084977</v>
      </c>
    </row>
    <row r="185" spans="4:34" ht="15">
      <c r="D185" s="2">
        <f t="shared" si="58"/>
        <v>40350</v>
      </c>
      <c r="E185" s="8">
        <f t="shared" si="86"/>
        <v>0.7666666666666652</v>
      </c>
      <c r="F185" s="3">
        <f t="shared" si="59"/>
        <v>2455369.5166666666</v>
      </c>
      <c r="G185" s="4">
        <f t="shared" si="60"/>
        <v>0.10470955966233003</v>
      </c>
      <c r="I185">
        <f t="shared" si="61"/>
        <v>90.09121972850835</v>
      </c>
      <c r="J185">
        <f t="shared" si="62"/>
        <v>4126.973812442793</v>
      </c>
      <c r="K185">
        <f t="shared" si="63"/>
        <v>0.016704230935090034</v>
      </c>
      <c r="L185">
        <f t="shared" si="64"/>
        <v>0.4228366791593087</v>
      </c>
      <c r="M185">
        <f t="shared" si="65"/>
        <v>90.51405640766765</v>
      </c>
      <c r="N185">
        <f t="shared" si="66"/>
        <v>4127.396649121953</v>
      </c>
      <c r="O185">
        <f t="shared" si="67"/>
        <v>1.0162892551835079</v>
      </c>
      <c r="P185">
        <f t="shared" si="68"/>
        <v>90.51303278689144</v>
      </c>
      <c r="Q185">
        <f t="shared" si="69"/>
        <v>23.437929449326944</v>
      </c>
      <c r="R185">
        <f t="shared" si="70"/>
        <v>23.438484296825937</v>
      </c>
      <c r="S185">
        <f>DEGREES(ATAN2(COS(RADIANS(P185)),COS(RADIANS(R185))*SIN(RADIANS(P185))))</f>
        <v>90.55916851031733</v>
      </c>
      <c r="T185">
        <f t="shared" si="71"/>
        <v>23.437488527887623</v>
      </c>
      <c r="U185">
        <f t="shared" si="72"/>
        <v>0.04303148243179114</v>
      </c>
      <c r="V185">
        <f t="shared" si="73"/>
        <v>-1.8719538281047885</v>
      </c>
      <c r="W185">
        <f t="shared" si="74"/>
        <v>112.6094490259546</v>
      </c>
      <c r="X185" s="8">
        <f t="shared" si="75"/>
        <v>0.5429666346028506</v>
      </c>
      <c r="Y185" s="8">
        <f t="shared" si="76"/>
        <v>0.2301626095307544</v>
      </c>
      <c r="Z185" s="8">
        <f t="shared" si="77"/>
        <v>0.8557706596749467</v>
      </c>
      <c r="AA185" s="9">
        <f t="shared" si="78"/>
        <v>900.8755922076368</v>
      </c>
      <c r="AB185">
        <f t="shared" si="79"/>
        <v>1042.128046171893</v>
      </c>
      <c r="AC185">
        <f t="shared" si="80"/>
        <v>80.53201154297324</v>
      </c>
      <c r="AD185">
        <f t="shared" si="81"/>
        <v>68.20525444704033</v>
      </c>
      <c r="AE185">
        <f t="shared" si="82"/>
        <v>21.794745552959668</v>
      </c>
      <c r="AF185">
        <f t="shared" si="83"/>
        <v>0.04005904474709932</v>
      </c>
      <c r="AG185">
        <f t="shared" si="84"/>
        <v>21.834804597706768</v>
      </c>
      <c r="AH185">
        <f t="shared" si="85"/>
        <v>282.9245748710725</v>
      </c>
    </row>
    <row r="186" spans="4:34" ht="15">
      <c r="D186" s="2">
        <f t="shared" si="58"/>
        <v>40350</v>
      </c>
      <c r="E186" s="8">
        <f t="shared" si="86"/>
        <v>0.7708333333333318</v>
      </c>
      <c r="F186" s="3">
        <f t="shared" si="59"/>
        <v>2455369.5208333335</v>
      </c>
      <c r="G186" s="4">
        <f t="shared" si="60"/>
        <v>0.10470967373945211</v>
      </c>
      <c r="I186">
        <f t="shared" si="61"/>
        <v>90.09532659273054</v>
      </c>
      <c r="J186">
        <f t="shared" si="62"/>
        <v>4126.977919110845</v>
      </c>
      <c r="K186">
        <f t="shared" si="63"/>
        <v>0.016704230930291546</v>
      </c>
      <c r="L186">
        <f t="shared" si="64"/>
        <v>0.42270554085946704</v>
      </c>
      <c r="M186">
        <f t="shared" si="65"/>
        <v>90.51803213359001</v>
      </c>
      <c r="N186">
        <f t="shared" si="66"/>
        <v>4127.400624651704</v>
      </c>
      <c r="O186">
        <f t="shared" si="67"/>
        <v>1.01628951642046</v>
      </c>
      <c r="P186">
        <f t="shared" si="68"/>
        <v>90.51700851680333</v>
      </c>
      <c r="Q186">
        <f t="shared" si="69"/>
        <v>23.437929447843466</v>
      </c>
      <c r="R186">
        <f t="shared" si="70"/>
        <v>23.438484285718467</v>
      </c>
      <c r="S186">
        <f>DEGREES(ATAN2(COS(RADIANS(P186)),COS(RADIANS(R186))*SIN(RADIANS(P186))))</f>
        <v>90.56350172334314</v>
      </c>
      <c r="T186">
        <f t="shared" si="71"/>
        <v>23.437473023790783</v>
      </c>
      <c r="U186">
        <f t="shared" si="72"/>
        <v>0.04303148238984586</v>
      </c>
      <c r="V186">
        <f t="shared" si="73"/>
        <v>-1.872857990023761</v>
      </c>
      <c r="W186">
        <f t="shared" si="74"/>
        <v>112.60943213432454</v>
      </c>
      <c r="X186" s="8">
        <f t="shared" si="75"/>
        <v>0.542967262493072</v>
      </c>
      <c r="Y186" s="8">
        <f t="shared" si="76"/>
        <v>0.23016328434217054</v>
      </c>
      <c r="Z186" s="8">
        <f t="shared" si="77"/>
        <v>0.8557712406439735</v>
      </c>
      <c r="AA186" s="9">
        <f t="shared" si="78"/>
        <v>900.8754570745963</v>
      </c>
      <c r="AB186">
        <f t="shared" si="79"/>
        <v>1048.127142009974</v>
      </c>
      <c r="AC186">
        <f t="shared" si="80"/>
        <v>82.0317855024935</v>
      </c>
      <c r="AD186">
        <f t="shared" si="81"/>
        <v>69.32307723298332</v>
      </c>
      <c r="AE186">
        <f t="shared" si="82"/>
        <v>20.676922767016677</v>
      </c>
      <c r="AF186">
        <f t="shared" si="83"/>
        <v>0.04240382064627003</v>
      </c>
      <c r="AG186">
        <f t="shared" si="84"/>
        <v>20.719326587662948</v>
      </c>
      <c r="AH186">
        <f t="shared" si="85"/>
        <v>283.7855037483599</v>
      </c>
    </row>
    <row r="187" spans="4:34" ht="15">
      <c r="D187" s="2">
        <f t="shared" si="58"/>
        <v>40350</v>
      </c>
      <c r="E187" s="8">
        <f t="shared" si="86"/>
        <v>0.7749999999999985</v>
      </c>
      <c r="F187" s="3">
        <f t="shared" si="59"/>
        <v>2455369.525</v>
      </c>
      <c r="G187" s="4">
        <f t="shared" si="60"/>
        <v>0.10470978781656144</v>
      </c>
      <c r="I187">
        <f t="shared" si="61"/>
        <v>90.0994334564939</v>
      </c>
      <c r="J187">
        <f t="shared" si="62"/>
        <v>4126.982025778437</v>
      </c>
      <c r="K187">
        <f t="shared" si="63"/>
        <v>0.01670423092549306</v>
      </c>
      <c r="L187">
        <f t="shared" si="64"/>
        <v>0.4225744005305353</v>
      </c>
      <c r="M187">
        <f t="shared" si="65"/>
        <v>90.52200785702443</v>
      </c>
      <c r="N187">
        <f t="shared" si="66"/>
        <v>4127.4046001789675</v>
      </c>
      <c r="O187">
        <f t="shared" si="67"/>
        <v>1.0162897775762976</v>
      </c>
      <c r="P187">
        <f t="shared" si="68"/>
        <v>90.52098424422721</v>
      </c>
      <c r="Q187">
        <f t="shared" si="69"/>
        <v>23.437929446359984</v>
      </c>
      <c r="R187">
        <f t="shared" si="70"/>
        <v>23.43848427461099</v>
      </c>
      <c r="S187">
        <f>DEGREES(ATAN2(COS(RADIANS(P187)),COS(RADIANS(R187))*SIN(RADIANS(P187))))</f>
        <v>90.56783493263664</v>
      </c>
      <c r="T187">
        <f t="shared" si="71"/>
        <v>23.43745740010988</v>
      </c>
      <c r="U187">
        <f t="shared" si="72"/>
        <v>0.04303148234790056</v>
      </c>
      <c r="V187">
        <f t="shared" si="73"/>
        <v>-1.873762139136528</v>
      </c>
      <c r="W187">
        <f t="shared" si="74"/>
        <v>112.60941511241447</v>
      </c>
      <c r="X187" s="8">
        <f t="shared" si="75"/>
        <v>0.5429678903744003</v>
      </c>
      <c r="Y187" s="8">
        <f t="shared" si="76"/>
        <v>0.2301639595065823</v>
      </c>
      <c r="Z187" s="8">
        <f t="shared" si="77"/>
        <v>0.8557718212422183</v>
      </c>
      <c r="AA187" s="9">
        <f t="shared" si="78"/>
        <v>900.8753208993157</v>
      </c>
      <c r="AB187">
        <f t="shared" si="79"/>
        <v>1054.1262378608612</v>
      </c>
      <c r="AC187">
        <f t="shared" si="80"/>
        <v>83.53155946521531</v>
      </c>
      <c r="AD187">
        <f t="shared" si="81"/>
        <v>70.43678744019822</v>
      </c>
      <c r="AE187">
        <f t="shared" si="82"/>
        <v>19.563212559801784</v>
      </c>
      <c r="AF187">
        <f t="shared" si="83"/>
        <v>0.04498643402626839</v>
      </c>
      <c r="AG187">
        <f t="shared" si="84"/>
        <v>19.60819899382805</v>
      </c>
      <c r="AH187">
        <f t="shared" si="85"/>
        <v>284.6461957425226</v>
      </c>
    </row>
    <row r="188" spans="4:34" ht="15">
      <c r="D188" s="2">
        <f t="shared" si="58"/>
        <v>40350</v>
      </c>
      <c r="E188" s="8">
        <f t="shared" si="86"/>
        <v>0.7791666666666651</v>
      </c>
      <c r="F188" s="3">
        <f t="shared" si="59"/>
        <v>2455369.529166667</v>
      </c>
      <c r="G188" s="4">
        <f t="shared" si="60"/>
        <v>0.10470990189368352</v>
      </c>
      <c r="I188">
        <f t="shared" si="61"/>
        <v>90.10354032071609</v>
      </c>
      <c r="J188">
        <f t="shared" si="62"/>
        <v>4126.986132446488</v>
      </c>
      <c r="K188">
        <f t="shared" si="63"/>
        <v>0.016704230920694573</v>
      </c>
      <c r="L188">
        <f t="shared" si="64"/>
        <v>0.4224432581438202</v>
      </c>
      <c r="M188">
        <f t="shared" si="65"/>
        <v>90.52598357885991</v>
      </c>
      <c r="N188">
        <f t="shared" si="66"/>
        <v>4127.408575704632</v>
      </c>
      <c r="O188">
        <f t="shared" si="67"/>
        <v>1.0162900386510783</v>
      </c>
      <c r="P188">
        <f t="shared" si="68"/>
        <v>90.52495997005205</v>
      </c>
      <c r="Q188">
        <f t="shared" si="69"/>
        <v>23.437929444876506</v>
      </c>
      <c r="R188">
        <f t="shared" si="70"/>
        <v>23.4384842635035</v>
      </c>
      <c r="S188">
        <f>DEGREES(ATAN2(COS(RADIANS(P188)),COS(RADIANS(R188))*SIN(RADIANS(P188))))</f>
        <v>90.57216813915892</v>
      </c>
      <c r="T188">
        <f t="shared" si="71"/>
        <v>23.437441656841724</v>
      </c>
      <c r="U188">
        <f t="shared" si="72"/>
        <v>0.0430314823059552</v>
      </c>
      <c r="V188">
        <f t="shared" si="73"/>
        <v>-1.8746662756165724</v>
      </c>
      <c r="W188">
        <f t="shared" si="74"/>
        <v>112.60939796022109</v>
      </c>
      <c r="X188" s="8">
        <f t="shared" si="75"/>
        <v>0.542968518246956</v>
      </c>
      <c r="Y188" s="8">
        <f t="shared" si="76"/>
        <v>0.23016463502411966</v>
      </c>
      <c r="Z188" s="8">
        <f t="shared" si="77"/>
        <v>0.8557724014697924</v>
      </c>
      <c r="AA188" s="9">
        <f t="shared" si="78"/>
        <v>900.8751836817687</v>
      </c>
      <c r="AB188">
        <f t="shared" si="79"/>
        <v>1060.125333724381</v>
      </c>
      <c r="AC188">
        <f t="shared" si="80"/>
        <v>85.03133343109528</v>
      </c>
      <c r="AD188">
        <f t="shared" si="81"/>
        <v>71.54613324499823</v>
      </c>
      <c r="AE188">
        <f t="shared" si="82"/>
        <v>18.45386675500177</v>
      </c>
      <c r="AF188">
        <f t="shared" si="83"/>
        <v>0.04784593496403562</v>
      </c>
      <c r="AG188">
        <f t="shared" si="84"/>
        <v>18.501712689965803</v>
      </c>
      <c r="AH188">
        <f t="shared" si="85"/>
        <v>285.50729920181243</v>
      </c>
    </row>
    <row r="189" spans="4:34" ht="15">
      <c r="D189" s="2">
        <f t="shared" si="58"/>
        <v>40350</v>
      </c>
      <c r="E189" s="8">
        <f t="shared" si="86"/>
        <v>0.7833333333333318</v>
      </c>
      <c r="F189" s="3">
        <f t="shared" si="59"/>
        <v>2455369.533333333</v>
      </c>
      <c r="G189" s="4">
        <f t="shared" si="60"/>
        <v>0.10471001597079285</v>
      </c>
      <c r="I189">
        <f t="shared" si="61"/>
        <v>90.10764718447854</v>
      </c>
      <c r="J189">
        <f t="shared" si="62"/>
        <v>4126.9902391140795</v>
      </c>
      <c r="K189">
        <f t="shared" si="63"/>
        <v>0.016704230915896085</v>
      </c>
      <c r="L189">
        <f t="shared" si="64"/>
        <v>0.42231211372931354</v>
      </c>
      <c r="M189">
        <f t="shared" si="65"/>
        <v>90.52995929820786</v>
      </c>
      <c r="N189">
        <f t="shared" si="66"/>
        <v>4127.412551227809</v>
      </c>
      <c r="O189">
        <f t="shared" si="67"/>
        <v>1.0162902996447418</v>
      </c>
      <c r="P189">
        <f t="shared" si="68"/>
        <v>90.52893569338931</v>
      </c>
      <c r="Q189">
        <f t="shared" si="69"/>
        <v>23.437929443393024</v>
      </c>
      <c r="R189">
        <f t="shared" si="70"/>
        <v>23.438484252396005</v>
      </c>
      <c r="S189">
        <f>DEGREES(ATAN2(COS(RADIANS(P189)),COS(RADIANS(R189))*SIN(RADIANS(P189))))</f>
        <v>90.57650134193372</v>
      </c>
      <c r="T189">
        <f t="shared" si="71"/>
        <v>23.43742579399013</v>
      </c>
      <c r="U189">
        <f t="shared" si="72"/>
        <v>0.04303148226400983</v>
      </c>
      <c r="V189">
        <f t="shared" si="73"/>
        <v>-1.8755703992333086</v>
      </c>
      <c r="W189">
        <f t="shared" si="74"/>
        <v>112.60938067774867</v>
      </c>
      <c r="X189" s="8">
        <f t="shared" si="75"/>
        <v>0.5429691461105787</v>
      </c>
      <c r="Y189" s="8">
        <f t="shared" si="76"/>
        <v>0.23016531089461012</v>
      </c>
      <c r="Z189" s="8">
        <f t="shared" si="77"/>
        <v>0.8557729813265472</v>
      </c>
      <c r="AA189" s="9">
        <f t="shared" si="78"/>
        <v>900.8750454219894</v>
      </c>
      <c r="AB189">
        <f t="shared" si="79"/>
        <v>1066.1244296007644</v>
      </c>
      <c r="AC189">
        <f t="shared" si="80"/>
        <v>86.5311074001911</v>
      </c>
      <c r="AD189">
        <f t="shared" si="81"/>
        <v>72.65086021803685</v>
      </c>
      <c r="AE189">
        <f t="shared" si="82"/>
        <v>17.349139781963146</v>
      </c>
      <c r="AF189">
        <f t="shared" si="83"/>
        <v>0.05103021383561183</v>
      </c>
      <c r="AG189">
        <f t="shared" si="84"/>
        <v>17.40016999579876</v>
      </c>
      <c r="AH189">
        <f t="shared" si="85"/>
        <v>286.3694424260304</v>
      </c>
    </row>
    <row r="190" spans="4:34" ht="15">
      <c r="D190" s="2">
        <f t="shared" si="58"/>
        <v>40350</v>
      </c>
      <c r="E190" s="8">
        <f t="shared" si="86"/>
        <v>0.7874999999999984</v>
      </c>
      <c r="F190" s="3">
        <f t="shared" si="59"/>
        <v>2455369.5375</v>
      </c>
      <c r="G190" s="4">
        <f t="shared" si="60"/>
        <v>0.10471013004791493</v>
      </c>
      <c r="I190">
        <f t="shared" si="61"/>
        <v>90.11175404870119</v>
      </c>
      <c r="J190">
        <f t="shared" si="62"/>
        <v>4126.994345782131</v>
      </c>
      <c r="K190">
        <f t="shared" si="63"/>
        <v>0.0167042309110976</v>
      </c>
      <c r="L190">
        <f t="shared" si="64"/>
        <v>0.4221809672582691</v>
      </c>
      <c r="M190">
        <f t="shared" si="65"/>
        <v>90.53393501595946</v>
      </c>
      <c r="N190">
        <f t="shared" si="66"/>
        <v>4127.416526749389</v>
      </c>
      <c r="O190">
        <f t="shared" si="67"/>
        <v>1.016290560557346</v>
      </c>
      <c r="P190">
        <f t="shared" si="68"/>
        <v>90.53291141513016</v>
      </c>
      <c r="Q190">
        <f t="shared" si="69"/>
        <v>23.437929441909546</v>
      </c>
      <c r="R190">
        <f t="shared" si="70"/>
        <v>23.438484241288503</v>
      </c>
      <c r="S190">
        <f>DEGREES(ATAN2(COS(RADIANS(P190)),COS(RADIANS(R190))*SIN(RADIANS(P190))))</f>
        <v>90.58083454192447</v>
      </c>
      <c r="T190">
        <f t="shared" si="71"/>
        <v>23.437409811551845</v>
      </c>
      <c r="U190">
        <f t="shared" si="72"/>
        <v>0.043031482222064425</v>
      </c>
      <c r="V190">
        <f t="shared" si="73"/>
        <v>-1.8764745101608071</v>
      </c>
      <c r="W190">
        <f t="shared" si="74"/>
        <v>112.60936326499383</v>
      </c>
      <c r="X190" s="8">
        <f t="shared" si="75"/>
        <v>0.5429697739653894</v>
      </c>
      <c r="Y190" s="8">
        <f t="shared" si="76"/>
        <v>0.23016598711818426</v>
      </c>
      <c r="Z190" s="8">
        <f t="shared" si="77"/>
        <v>0.8557735608125945</v>
      </c>
      <c r="AA190" s="9">
        <f t="shared" si="78"/>
        <v>900.8749061199507</v>
      </c>
      <c r="AB190">
        <f t="shared" si="79"/>
        <v>1072.123525489837</v>
      </c>
      <c r="AC190">
        <f t="shared" si="80"/>
        <v>88.03088137245925</v>
      </c>
      <c r="AD190">
        <f t="shared" si="81"/>
        <v>73.75071075276504</v>
      </c>
      <c r="AE190">
        <f t="shared" si="82"/>
        <v>16.249289247234955</v>
      </c>
      <c r="AF190">
        <f t="shared" si="83"/>
        <v>0.054598592179048513</v>
      </c>
      <c r="AG190">
        <f t="shared" si="84"/>
        <v>16.303887839414003</v>
      </c>
      <c r="AH190">
        <f t="shared" si="85"/>
        <v>287.2332356634453</v>
      </c>
    </row>
    <row r="191" spans="4:34" ht="15">
      <c r="D191" s="2">
        <f t="shared" si="58"/>
        <v>40350</v>
      </c>
      <c r="E191" s="8">
        <f t="shared" si="86"/>
        <v>0.7916666666666651</v>
      </c>
      <c r="F191" s="3">
        <f t="shared" si="59"/>
        <v>2455369.5416666665</v>
      </c>
      <c r="G191" s="4">
        <f t="shared" si="60"/>
        <v>0.10471024412502426</v>
      </c>
      <c r="I191">
        <f t="shared" si="61"/>
        <v>90.11586091246409</v>
      </c>
      <c r="J191">
        <f t="shared" si="62"/>
        <v>4126.998452449722</v>
      </c>
      <c r="K191">
        <f t="shared" si="63"/>
        <v>0.016704230906299113</v>
      </c>
      <c r="L191">
        <f t="shared" si="64"/>
        <v>0.42204981876070563</v>
      </c>
      <c r="M191">
        <f t="shared" si="65"/>
        <v>90.5379107312248</v>
      </c>
      <c r="N191">
        <f t="shared" si="66"/>
        <v>4127.420502268483</v>
      </c>
      <c r="O191">
        <f t="shared" si="67"/>
        <v>1.0162908213888309</v>
      </c>
      <c r="P191">
        <f t="shared" si="68"/>
        <v>90.53688713438468</v>
      </c>
      <c r="Q191">
        <f t="shared" si="69"/>
        <v>23.437929440426064</v>
      </c>
      <c r="R191">
        <f t="shared" si="70"/>
        <v>23.43848423018099</v>
      </c>
      <c r="S191">
        <f>DEGREES(ATAN2(COS(RADIANS(P191)),COS(RADIANS(R191))*SIN(RADIANS(P191))))</f>
        <v>90.58516773815343</v>
      </c>
      <c r="T191">
        <f t="shared" si="71"/>
        <v>23.437393709530763</v>
      </c>
      <c r="U191">
        <f t="shared" si="72"/>
        <v>0.04303148218011899</v>
      </c>
      <c r="V191">
        <f t="shared" si="73"/>
        <v>-1.8773786081681205</v>
      </c>
      <c r="W191">
        <f t="shared" si="74"/>
        <v>112.60934572196099</v>
      </c>
      <c r="X191" s="8">
        <f t="shared" si="75"/>
        <v>0.5429704018112278</v>
      </c>
      <c r="Y191" s="8">
        <f t="shared" si="76"/>
        <v>0.23016666369466948</v>
      </c>
      <c r="Z191" s="8">
        <f t="shared" si="77"/>
        <v>0.8557741399277861</v>
      </c>
      <c r="AA191" s="9">
        <f t="shared" si="78"/>
        <v>900.8747657756879</v>
      </c>
      <c r="AB191">
        <f t="shared" si="79"/>
        <v>1078.1226213918296</v>
      </c>
      <c r="AC191">
        <f t="shared" si="80"/>
        <v>89.5306553479574</v>
      </c>
      <c r="AD191">
        <f t="shared" si="81"/>
        <v>74.84542351609552</v>
      </c>
      <c r="AE191">
        <f t="shared" si="82"/>
        <v>15.154576483904478</v>
      </c>
      <c r="AF191">
        <f t="shared" si="83"/>
        <v>0.05862535312586919</v>
      </c>
      <c r="AG191">
        <f t="shared" si="84"/>
        <v>15.213201837030347</v>
      </c>
      <c r="AH191">
        <f t="shared" si="85"/>
        <v>288.0992729170308</v>
      </c>
    </row>
    <row r="192" spans="4:34" ht="15">
      <c r="D192" s="2">
        <f t="shared" si="58"/>
        <v>40350</v>
      </c>
      <c r="E192" s="8">
        <f t="shared" si="86"/>
        <v>0.7958333333333317</v>
      </c>
      <c r="F192" s="3">
        <f t="shared" si="59"/>
        <v>2455369.5458333334</v>
      </c>
      <c r="G192" s="4">
        <f t="shared" si="60"/>
        <v>0.10471035820214634</v>
      </c>
      <c r="I192">
        <f t="shared" si="61"/>
        <v>90.11996777668674</v>
      </c>
      <c r="J192">
        <f t="shared" si="62"/>
        <v>4127.002559117774</v>
      </c>
      <c r="K192">
        <f t="shared" si="63"/>
        <v>0.016704230901500628</v>
      </c>
      <c r="L192">
        <f t="shared" si="64"/>
        <v>0.4219186682078502</v>
      </c>
      <c r="M192">
        <f t="shared" si="65"/>
        <v>90.54188644489459</v>
      </c>
      <c r="N192">
        <f t="shared" si="66"/>
        <v>4127.424477785981</v>
      </c>
      <c r="O192">
        <f t="shared" si="67"/>
        <v>1.016291082139254</v>
      </c>
      <c r="P192">
        <f t="shared" si="68"/>
        <v>90.54086285204357</v>
      </c>
      <c r="Q192">
        <f t="shared" si="69"/>
        <v>23.437929438942586</v>
      </c>
      <c r="R192">
        <f t="shared" si="70"/>
        <v>23.43848421907347</v>
      </c>
      <c r="S192">
        <f>DEGREES(ATAN2(COS(RADIANS(P192)),COS(RADIANS(R192))*SIN(RADIANS(P192))))</f>
        <v>90.5895009315835</v>
      </c>
      <c r="T192">
        <f t="shared" si="71"/>
        <v>23.437377487923573</v>
      </c>
      <c r="U192">
        <f t="shared" si="72"/>
        <v>0.04303148213817352</v>
      </c>
      <c r="V192">
        <f t="shared" si="73"/>
        <v>-1.8782826934290249</v>
      </c>
      <c r="W192">
        <f t="shared" si="74"/>
        <v>112.60932804864663</v>
      </c>
      <c r="X192" s="8">
        <f t="shared" si="75"/>
        <v>0.5429710296482146</v>
      </c>
      <c r="Y192" s="8">
        <f t="shared" si="76"/>
        <v>0.23016734062419625</v>
      </c>
      <c r="Z192" s="8">
        <f t="shared" si="77"/>
        <v>0.8557747186722331</v>
      </c>
      <c r="AA192" s="9">
        <f t="shared" si="78"/>
        <v>900.874624389173</v>
      </c>
      <c r="AB192">
        <f t="shared" si="79"/>
        <v>1084.1217173065686</v>
      </c>
      <c r="AC192">
        <f t="shared" si="80"/>
        <v>91.03042932664215</v>
      </c>
      <c r="AD192">
        <f t="shared" si="81"/>
        <v>75.9347329179719</v>
      </c>
      <c r="AE192">
        <f t="shared" si="82"/>
        <v>14.0652670820281</v>
      </c>
      <c r="AF192">
        <f t="shared" si="83"/>
        <v>0.0632046168908007</v>
      </c>
      <c r="AG192">
        <f t="shared" si="84"/>
        <v>14.1284716989189</v>
      </c>
      <c r="AH192">
        <f t="shared" si="85"/>
        <v>288.9681335744962</v>
      </c>
    </row>
    <row r="193" spans="4:34" ht="15">
      <c r="D193" s="2">
        <f t="shared" si="58"/>
        <v>40350</v>
      </c>
      <c r="E193" s="8">
        <f t="shared" si="86"/>
        <v>0.7999999999999984</v>
      </c>
      <c r="F193" s="3">
        <f t="shared" si="59"/>
        <v>2455369.55</v>
      </c>
      <c r="G193" s="4">
        <f t="shared" si="60"/>
        <v>0.10471047227925569</v>
      </c>
      <c r="I193">
        <f t="shared" si="61"/>
        <v>90.12407464044963</v>
      </c>
      <c r="J193">
        <f t="shared" si="62"/>
        <v>4127.006665785367</v>
      </c>
      <c r="K193">
        <f t="shared" si="63"/>
        <v>0.01670423089670214</v>
      </c>
      <c r="L193">
        <f t="shared" si="64"/>
        <v>0.42178751562972217</v>
      </c>
      <c r="M193">
        <f t="shared" si="65"/>
        <v>90.54586215607935</v>
      </c>
      <c r="N193">
        <f t="shared" si="66"/>
        <v>4127.428453300997</v>
      </c>
      <c r="O193">
        <f t="shared" si="67"/>
        <v>1.0162913428085554</v>
      </c>
      <c r="P193">
        <f t="shared" si="68"/>
        <v>90.54483856721737</v>
      </c>
      <c r="Q193">
        <f t="shared" si="69"/>
        <v>23.437929437459104</v>
      </c>
      <c r="R193">
        <f t="shared" si="70"/>
        <v>23.438484207965942</v>
      </c>
      <c r="S193">
        <f>DEGREES(ATAN2(COS(RADIANS(P193)),COS(RADIANS(R193))*SIN(RADIANS(P193))))</f>
        <v>90.59383412123745</v>
      </c>
      <c r="T193">
        <f t="shared" si="71"/>
        <v>23.43736114673421</v>
      </c>
      <c r="U193">
        <f t="shared" si="72"/>
        <v>0.04303148209622802</v>
      </c>
      <c r="V193">
        <f t="shared" si="73"/>
        <v>-1.8791867657127455</v>
      </c>
      <c r="W193">
        <f t="shared" si="74"/>
        <v>112.60931024505521</v>
      </c>
      <c r="X193" s="8">
        <f t="shared" si="75"/>
        <v>0.5429716574761895</v>
      </c>
      <c r="Y193" s="8">
        <f t="shared" si="76"/>
        <v>0.23016801790659164</v>
      </c>
      <c r="Z193" s="8">
        <f t="shared" si="77"/>
        <v>0.8557752970457873</v>
      </c>
      <c r="AA193" s="9">
        <f t="shared" si="78"/>
        <v>900.8744819604417</v>
      </c>
      <c r="AB193">
        <f t="shared" si="79"/>
        <v>1090.120813234285</v>
      </c>
      <c r="AC193">
        <f t="shared" si="80"/>
        <v>92.53020330857123</v>
      </c>
      <c r="AD193">
        <f t="shared" si="81"/>
        <v>77.01836859808849</v>
      </c>
      <c r="AE193">
        <f t="shared" si="82"/>
        <v>12.981631401911514</v>
      </c>
      <c r="AF193">
        <f t="shared" si="83"/>
        <v>0.06845716619108148</v>
      </c>
      <c r="AG193">
        <f t="shared" si="84"/>
        <v>13.050088568102595</v>
      </c>
      <c r="AH193">
        <f t="shared" si="85"/>
        <v>289.8403838755005</v>
      </c>
    </row>
    <row r="194" spans="4:34" ht="15">
      <c r="D194" s="2">
        <f t="shared" si="58"/>
        <v>40350</v>
      </c>
      <c r="E194" s="8">
        <f t="shared" si="86"/>
        <v>0.804166666666665</v>
      </c>
      <c r="F194" s="3">
        <f t="shared" si="59"/>
        <v>2455369.5541666667</v>
      </c>
      <c r="G194" s="4">
        <f t="shared" si="60"/>
        <v>0.10471058635637776</v>
      </c>
      <c r="I194">
        <f t="shared" si="61"/>
        <v>90.12818150467137</v>
      </c>
      <c r="J194">
        <f t="shared" si="62"/>
        <v>4127.010772453416</v>
      </c>
      <c r="K194">
        <f t="shared" si="63"/>
        <v>0.016704230891903652</v>
      </c>
      <c r="L194">
        <f t="shared" si="64"/>
        <v>0.42165636099770387</v>
      </c>
      <c r="M194">
        <f t="shared" si="65"/>
        <v>90.54983786566908</v>
      </c>
      <c r="N194">
        <f t="shared" si="66"/>
        <v>4127.432428814414</v>
      </c>
      <c r="O194">
        <f t="shared" si="67"/>
        <v>1.016291603396792</v>
      </c>
      <c r="P194">
        <f t="shared" si="68"/>
        <v>90.54881428079607</v>
      </c>
      <c r="Q194">
        <f t="shared" si="69"/>
        <v>23.437929435975626</v>
      </c>
      <c r="R194">
        <f t="shared" si="70"/>
        <v>23.438484196858408</v>
      </c>
      <c r="S194">
        <f>DEGREES(ATAN2(COS(RADIANS(P194)),COS(RADIANS(R194))*SIN(RADIANS(P194))))</f>
        <v>90.59816730807742</v>
      </c>
      <c r="T194">
        <f t="shared" si="71"/>
        <v>23.43734468595933</v>
      </c>
      <c r="U194">
        <f t="shared" si="72"/>
        <v>0.043031482054282505</v>
      </c>
      <c r="V194">
        <f t="shared" si="73"/>
        <v>-1.8800908251934032</v>
      </c>
      <c r="W194">
        <f t="shared" si="74"/>
        <v>112.60929231118325</v>
      </c>
      <c r="X194" s="8">
        <f t="shared" si="75"/>
        <v>0.5429722852952731</v>
      </c>
      <c r="Y194" s="8">
        <f t="shared" si="76"/>
        <v>0.23016869554198627</v>
      </c>
      <c r="Z194" s="8">
        <f t="shared" si="77"/>
        <v>0.8557758750485599</v>
      </c>
      <c r="AA194" s="9">
        <f t="shared" si="78"/>
        <v>900.874338489466</v>
      </c>
      <c r="AB194">
        <f t="shared" si="79"/>
        <v>1096.1199091748044</v>
      </c>
      <c r="AC194">
        <f t="shared" si="80"/>
        <v>94.02997729370111</v>
      </c>
      <c r="AD194">
        <f t="shared" si="81"/>
        <v>78.09605492728579</v>
      </c>
      <c r="AE194">
        <f t="shared" si="82"/>
        <v>11.903945072714208</v>
      </c>
      <c r="AF194">
        <f t="shared" si="83"/>
        <v>0.0745401298382707</v>
      </c>
      <c r="AG194">
        <f t="shared" si="84"/>
        <v>11.978485202552479</v>
      </c>
      <c r="AH194">
        <f t="shared" si="85"/>
        <v>290.71657822649905</v>
      </c>
    </row>
    <row r="195" spans="4:34" ht="15">
      <c r="D195" s="2">
        <f aca="true" t="shared" si="87" ref="D195:D241">$B$7</f>
        <v>40350</v>
      </c>
      <c r="E195" s="8">
        <f t="shared" si="86"/>
        <v>0.8083333333333317</v>
      </c>
      <c r="F195" s="3">
        <f aca="true" t="shared" si="88" ref="F195:F241">D195+2415018.5+E195-$B$5/24</f>
        <v>2455369.558333333</v>
      </c>
      <c r="G195" s="4">
        <f aca="true" t="shared" si="89" ref="G195:G241">(F195-2451545)/36525</f>
        <v>0.1047107004334871</v>
      </c>
      <c r="I195">
        <f aca="true" t="shared" si="90" ref="I195:I241">MOD(280.46646+G195*(36000.76983+G195*0.0003032),360)</f>
        <v>90.13228836843518</v>
      </c>
      <c r="J195">
        <f aca="true" t="shared" si="91" ref="J195:J241">357.52911+G195*(35999.05029-0.0001537*G195)</f>
        <v>4127.0148791210095</v>
      </c>
      <c r="K195">
        <f aca="true" t="shared" si="92" ref="K195:K241">0.016708634-G195*(0.000042037+0.0000001267*G195)</f>
        <v>0.016704230887105168</v>
      </c>
      <c r="L195">
        <f aca="true" t="shared" si="93" ref="L195:L241">SIN(RADIANS(J195))*(1.914602-G195*(0.004817+0.000014*G195))+SIN(RADIANS(2*J195))*(0.019993-0.000101*G195)+SIN(RADIANS(3*J195))*0.000289</f>
        <v>0.4215252043416075</v>
      </c>
      <c r="M195">
        <f aca="true" t="shared" si="94" ref="M195:M241">I195+L195</f>
        <v>90.55381357277679</v>
      </c>
      <c r="N195">
        <f aca="true" t="shared" si="95" ref="N195:N241">J195+L195</f>
        <v>4127.436404325351</v>
      </c>
      <c r="O195">
        <f aca="true" t="shared" si="96" ref="O195:O241">(1.000001018*(1-K195*K195))/(1+K195*COS(RADIANS(N195)))</f>
        <v>1.0162918639039047</v>
      </c>
      <c r="P195">
        <f aca="true" t="shared" si="97" ref="P195:P241">M195-0.00569-0.00478*SIN(RADIANS(125.04-1934.136*G195))</f>
        <v>90.55278999189268</v>
      </c>
      <c r="Q195">
        <f aca="true" t="shared" si="98" ref="Q195:Q241">23+(26+((21.448-G195*(46.815+G195*(0.00059-G195*0.001813))))/60)/60</f>
        <v>23.437929434492148</v>
      </c>
      <c r="R195">
        <f aca="true" t="shared" si="99" ref="R195:R241">Q195+0.00256*COS(RADIANS(125.04-1934.136*G195))</f>
        <v>23.438484185750863</v>
      </c>
      <c r="S195">
        <f>DEGREES(ATAN2(COS(RADIANS(P195)),COS(RADIANS(R195))*SIN(RADIANS(P195))))</f>
        <v>90.60250049112886</v>
      </c>
      <c r="T195">
        <f aca="true" t="shared" si="100" ref="T195:T241">DEGREES(ASIN(SIN(RADIANS(R195))*SIN(RADIANS(P195))))</f>
        <v>23.437328105602912</v>
      </c>
      <c r="U195">
        <f aca="true" t="shared" si="101" ref="U195:U241">TAN(RADIANS(R195/2))*TAN(RADIANS(R195/2))</f>
        <v>0.04303148201233694</v>
      </c>
      <c r="V195">
        <f aca="true" t="shared" si="102" ref="V195:V241">4*DEGREES(U195*SIN(2*RADIANS(I195))-2*K195*SIN(RADIANS(J195))+4*K195*U195*SIN(RADIANS(J195))*COS(2*RADIANS(I195))-0.5*U195*U195*SIN(4*RADIANS(I195))-1.25*K195*K195*SIN(2*RADIANS(J195)))</f>
        <v>-1.880994871640309</v>
      </c>
      <c r="W195">
        <f aca="true" t="shared" si="103" ref="W195:W241">DEGREES(ACOS(COS(RADIANS(90.833))/(COS(RADIANS($B$3))*COS(RADIANS(T195)))-TAN(RADIANS($B$3))*TAN(RADIANS(T195))))</f>
        <v>112.60927424703523</v>
      </c>
      <c r="X195" s="8">
        <f aca="true" t="shared" si="104" ref="X195:X241">(720-4*$B$4-V195+$B$5*60)/1440</f>
        <v>0.5429729131053057</v>
      </c>
      <c r="Y195" s="8">
        <f aca="true" t="shared" si="105" ref="Y195:Y241">X195-W195*4/1440</f>
        <v>0.23016937353020783</v>
      </c>
      <c r="Z195" s="8">
        <f aca="true" t="shared" si="106" ref="Z195:Z241">X195+W195*4/1440</f>
        <v>0.8557764526804036</v>
      </c>
      <c r="AA195" s="9">
        <f aca="true" t="shared" si="107" ref="AA195:AA241">8*W195</f>
        <v>900.8741939762818</v>
      </c>
      <c r="AB195">
        <f aca="true" t="shared" si="108" ref="AB195:AB241">MOD(E195*1440+V195+4*$B$4-60*$B$5,1440)</f>
        <v>1102.1190051283575</v>
      </c>
      <c r="AC195">
        <f aca="true" t="shared" si="109" ref="AC195:AC241">IF(AB195/4&lt;0,AB195/4+180,AB195/4-180)</f>
        <v>95.52975128208936</v>
      </c>
      <c r="AD195">
        <f aca="true" t="shared" si="110" ref="AD195:AD241">DEGREES(ACOS(SIN(RADIANS($B$3))*SIN(RADIANS(T195))+COS(RADIANS($B$3))*COS(RADIANS(T195))*COS(RADIANS(AC195))))</f>
        <v>79.16751052262256</v>
      </c>
      <c r="AE195">
        <f aca="true" t="shared" si="111" ref="AE195:AE241">90-AD195</f>
        <v>10.832489477377436</v>
      </c>
      <c r="AF195">
        <f aca="true" t="shared" si="112" ref="AF195:AF241">IF(AE195&gt;85,0,IF(AE195&gt;5,58.1/TAN(RADIANS(AE195))-0.07/POWER(TAN(RADIANS(AE195)),3)+0.000086/POWER(TAN(RADIANS(AE195)),5),IF(AE195&gt;-0.575,1735+AE195*(-518.2+AE195*(103.4+AE195*(-12.79+AE195*0.711))),-20.772/TAN(RADIANS(AE195)))))/3600</f>
        <v>0.08166088746031837</v>
      </c>
      <c r="AG195">
        <f aca="true" t="shared" si="113" ref="AG195:AG241">AE195+AF195</f>
        <v>10.914150364837754</v>
      </c>
      <c r="AH195">
        <f aca="true" t="shared" si="114" ref="AH195:AH241">IF(AC195&gt;0,MOD(DEGREES(ACOS(((SIN(RADIANS($B$3))*COS(RADIANS(AD195)))-SIN(RADIANS(T195)))/(COS(RADIANS($B$3))*SIN(RADIANS(AD195)))))+180,360),MOD(540-DEGREES(ACOS(((SIN(RADIANS($B$3))*COS(RADIANS(AD195)))-SIN(RADIANS(T195)))/(COS(RADIANS($B$3))*SIN(RADIANS(AD195))))),360))</f>
        <v>291.5972603729807</v>
      </c>
    </row>
    <row r="196" spans="4:34" ht="15">
      <c r="D196" s="2">
        <f t="shared" si="87"/>
        <v>40350</v>
      </c>
      <c r="E196" s="8">
        <f aca="true" t="shared" si="115" ref="E196:E241">E195+0.1/24</f>
        <v>0.8124999999999983</v>
      </c>
      <c r="F196" s="3">
        <f t="shared" si="88"/>
        <v>2455369.5625</v>
      </c>
      <c r="G196" s="4">
        <f t="shared" si="89"/>
        <v>0.10471081451060917</v>
      </c>
      <c r="I196">
        <f t="shared" si="90"/>
        <v>90.13639523265692</v>
      </c>
      <c r="J196">
        <f t="shared" si="91"/>
        <v>4127.01898578906</v>
      </c>
      <c r="K196">
        <f t="shared" si="92"/>
        <v>0.01670423088230668</v>
      </c>
      <c r="L196">
        <f t="shared" si="93"/>
        <v>0.42139404563286675</v>
      </c>
      <c r="M196">
        <f t="shared" si="94"/>
        <v>90.55778927828979</v>
      </c>
      <c r="N196">
        <f t="shared" si="95"/>
        <v>4127.440379834693</v>
      </c>
      <c r="O196">
        <f t="shared" si="96"/>
        <v>1.0162921243299505</v>
      </c>
      <c r="P196">
        <f t="shared" si="97"/>
        <v>90.55676570139451</v>
      </c>
      <c r="Q196">
        <f t="shared" si="98"/>
        <v>23.437929433008666</v>
      </c>
      <c r="R196">
        <f t="shared" si="99"/>
        <v>23.43848417464331</v>
      </c>
      <c r="S196">
        <f>DEGREES(ATAN2(COS(RADIANS(P196)),COS(RADIANS(R196))*SIN(RADIANS(P196))))</f>
        <v>90.60683367135101</v>
      </c>
      <c r="T196">
        <f t="shared" si="100"/>
        <v>23.43731140566156</v>
      </c>
      <c r="U196">
        <f t="shared" si="101"/>
        <v>0.04303148197039135</v>
      </c>
      <c r="V196">
        <f t="shared" si="102"/>
        <v>-1.8818989052268291</v>
      </c>
      <c r="W196">
        <f t="shared" si="103"/>
        <v>112.60925605260759</v>
      </c>
      <c r="X196" s="8">
        <f t="shared" si="104"/>
        <v>0.5429735409064075</v>
      </c>
      <c r="Y196" s="8">
        <f t="shared" si="105"/>
        <v>0.2301700518713864</v>
      </c>
      <c r="Z196" s="8">
        <f t="shared" si="106"/>
        <v>0.8557770299414286</v>
      </c>
      <c r="AA196" s="9">
        <f t="shared" si="107"/>
        <v>900.8740484208607</v>
      </c>
      <c r="AB196">
        <f t="shared" si="108"/>
        <v>1108.1181010947707</v>
      </c>
      <c r="AC196">
        <f t="shared" si="109"/>
        <v>97.02952527369268</v>
      </c>
      <c r="AD196">
        <f t="shared" si="110"/>
        <v>80.23244777437252</v>
      </c>
      <c r="AE196">
        <f t="shared" si="111"/>
        <v>9.767552225627483</v>
      </c>
      <c r="AF196">
        <f t="shared" si="112"/>
        <v>0.09009721028880609</v>
      </c>
      <c r="AG196">
        <f t="shared" si="113"/>
        <v>9.85764943591629</v>
      </c>
      <c r="AH196">
        <f t="shared" si="114"/>
        <v>292.48296443624736</v>
      </c>
    </row>
    <row r="197" spans="4:34" ht="15">
      <c r="D197" s="2">
        <f t="shared" si="87"/>
        <v>40350</v>
      </c>
      <c r="E197" s="8">
        <f t="shared" si="115"/>
        <v>0.816666666666665</v>
      </c>
      <c r="F197" s="3">
        <f t="shared" si="88"/>
        <v>2455369.566666667</v>
      </c>
      <c r="G197" s="4">
        <f t="shared" si="89"/>
        <v>0.10471092858773125</v>
      </c>
      <c r="I197">
        <f t="shared" si="90"/>
        <v>90.14050209687866</v>
      </c>
      <c r="J197">
        <f t="shared" si="91"/>
        <v>4127.023092457111</v>
      </c>
      <c r="K197">
        <f t="shared" si="92"/>
        <v>0.01670423087750819</v>
      </c>
      <c r="L197">
        <f t="shared" si="93"/>
        <v>0.4212628848867316</v>
      </c>
      <c r="M197">
        <f t="shared" si="94"/>
        <v>90.56176498176539</v>
      </c>
      <c r="N197">
        <f t="shared" si="95"/>
        <v>4127.444355341997</v>
      </c>
      <c r="O197">
        <f t="shared" si="96"/>
        <v>1.016292384674899</v>
      </c>
      <c r="P197">
        <f t="shared" si="97"/>
        <v>90.56074140885887</v>
      </c>
      <c r="Q197">
        <f t="shared" si="98"/>
        <v>23.437929431525188</v>
      </c>
      <c r="R197">
        <f t="shared" si="99"/>
        <v>23.438484163535747</v>
      </c>
      <c r="S197">
        <f>DEGREES(ATAN2(COS(RADIANS(P197)),COS(RADIANS(R197))*SIN(RADIANS(P197))))</f>
        <v>90.61116684825352</v>
      </c>
      <c r="T197">
        <f t="shared" si="100"/>
        <v>23.437294586137416</v>
      </c>
      <c r="U197">
        <f t="shared" si="101"/>
        <v>0.04303148192844571</v>
      </c>
      <c r="V197">
        <f t="shared" si="102"/>
        <v>-1.882802925823671</v>
      </c>
      <c r="W197">
        <f t="shared" si="103"/>
        <v>112.60923772790282</v>
      </c>
      <c r="X197" s="8">
        <f t="shared" si="104"/>
        <v>0.5429741686984886</v>
      </c>
      <c r="Y197" s="8">
        <f t="shared" si="105"/>
        <v>0.2301707305654252</v>
      </c>
      <c r="Z197" s="8">
        <f t="shared" si="106"/>
        <v>0.8557776068315519</v>
      </c>
      <c r="AA197" s="9">
        <f t="shared" si="107"/>
        <v>900.8739018232226</v>
      </c>
      <c r="AB197">
        <f t="shared" si="108"/>
        <v>1114.1171970741739</v>
      </c>
      <c r="AC197">
        <f t="shared" si="109"/>
        <v>98.52929926854347</v>
      </c>
      <c r="AD197">
        <f t="shared" si="110"/>
        <v>81.29057238460334</v>
      </c>
      <c r="AE197">
        <f t="shared" si="111"/>
        <v>8.709427615396663</v>
      </c>
      <c r="AF197">
        <f t="shared" si="112"/>
        <v>0.10022648768063477</v>
      </c>
      <c r="AG197">
        <f t="shared" si="113"/>
        <v>8.809654103077298</v>
      </c>
      <c r="AH197">
        <f t="shared" si="114"/>
        <v>293.3742158214782</v>
      </c>
    </row>
    <row r="198" spans="4:34" ht="15">
      <c r="D198" s="2">
        <f t="shared" si="87"/>
        <v>40350</v>
      </c>
      <c r="E198" s="8">
        <f t="shared" si="115"/>
        <v>0.8208333333333316</v>
      </c>
      <c r="F198" s="3">
        <f t="shared" si="88"/>
        <v>2455369.5708333333</v>
      </c>
      <c r="G198" s="4">
        <f t="shared" si="89"/>
        <v>0.10471104266484059</v>
      </c>
      <c r="I198">
        <f t="shared" si="90"/>
        <v>90.14460896064247</v>
      </c>
      <c r="J198">
        <f t="shared" si="91"/>
        <v>4127.027199124703</v>
      </c>
      <c r="K198">
        <f t="shared" si="92"/>
        <v>0.016704230872709707</v>
      </c>
      <c r="L198">
        <f t="shared" si="93"/>
        <v>0.42113172211847955</v>
      </c>
      <c r="M198">
        <f t="shared" si="94"/>
        <v>90.56574068276095</v>
      </c>
      <c r="N198">
        <f t="shared" si="95"/>
        <v>4127.448330846822</v>
      </c>
      <c r="O198">
        <f t="shared" si="96"/>
        <v>1.01629264493872</v>
      </c>
      <c r="P198">
        <f t="shared" si="97"/>
        <v>90.56471711384312</v>
      </c>
      <c r="Q198">
        <f t="shared" si="98"/>
        <v>23.437929430041706</v>
      </c>
      <c r="R198">
        <f t="shared" si="99"/>
        <v>23.438484152428178</v>
      </c>
      <c r="S198">
        <f>DEGREES(ATAN2(COS(RADIANS(P198)),COS(RADIANS(R198))*SIN(RADIANS(P198))))</f>
        <v>90.61550002134612</v>
      </c>
      <c r="T198">
        <f t="shared" si="100"/>
        <v>23.4372776470327</v>
      </c>
      <c r="U198">
        <f t="shared" si="101"/>
        <v>0.043031481886500064</v>
      </c>
      <c r="V198">
        <f t="shared" si="102"/>
        <v>-1.8837069333016587</v>
      </c>
      <c r="W198">
        <f t="shared" si="103"/>
        <v>112.60921927292348</v>
      </c>
      <c r="X198" s="8">
        <f t="shared" si="104"/>
        <v>0.5429747964814595</v>
      </c>
      <c r="Y198" s="8">
        <f t="shared" si="105"/>
        <v>0.23017140961222765</v>
      </c>
      <c r="Z198" s="8">
        <f t="shared" si="106"/>
        <v>0.8557781833506914</v>
      </c>
      <c r="AA198" s="9">
        <f t="shared" si="107"/>
        <v>900.8737541833879</v>
      </c>
      <c r="AB198">
        <f t="shared" si="108"/>
        <v>1120.1162930666958</v>
      </c>
      <c r="AC198">
        <f t="shared" si="109"/>
        <v>100.02907326667395</v>
      </c>
      <c r="AD198">
        <f t="shared" si="110"/>
        <v>82.34158291636845</v>
      </c>
      <c r="AE198">
        <f t="shared" si="111"/>
        <v>7.658417083631548</v>
      </c>
      <c r="AF198">
        <f t="shared" si="112"/>
        <v>0.11256766813615823</v>
      </c>
      <c r="AG198">
        <f t="shared" si="113"/>
        <v>7.770984751767706</v>
      </c>
      <c r="AH198">
        <f t="shared" si="114"/>
        <v>294.2715320016005</v>
      </c>
    </row>
    <row r="199" spans="4:34" ht="15">
      <c r="D199" s="2">
        <f t="shared" si="87"/>
        <v>40350</v>
      </c>
      <c r="E199" s="8">
        <f t="shared" si="115"/>
        <v>0.8249999999999983</v>
      </c>
      <c r="F199" s="3">
        <f t="shared" si="88"/>
        <v>2455369.575</v>
      </c>
      <c r="G199" s="4">
        <f t="shared" si="89"/>
        <v>0.10471115674196266</v>
      </c>
      <c r="I199">
        <f t="shared" si="90"/>
        <v>90.14871582486421</v>
      </c>
      <c r="J199">
        <f t="shared" si="91"/>
        <v>4127.031305792754</v>
      </c>
      <c r="K199">
        <f t="shared" si="92"/>
        <v>0.01670423086791122</v>
      </c>
      <c r="L199">
        <f t="shared" si="93"/>
        <v>0.42100055729943847</v>
      </c>
      <c r="M199">
        <f t="shared" si="94"/>
        <v>90.56971638216365</v>
      </c>
      <c r="N199">
        <f t="shared" si="95"/>
        <v>4127.452306350054</v>
      </c>
      <c r="O199">
        <f t="shared" si="96"/>
        <v>1.0162929051214702</v>
      </c>
      <c r="P199">
        <f t="shared" si="97"/>
        <v>90.56869281723444</v>
      </c>
      <c r="Q199">
        <f t="shared" si="98"/>
        <v>23.437929428558228</v>
      </c>
      <c r="R199">
        <f t="shared" si="99"/>
        <v>23.4384841413206</v>
      </c>
      <c r="S199">
        <f>DEGREES(ATAN2(COS(RADIANS(P199)),COS(RADIANS(R199))*SIN(RADIANS(P199))))</f>
        <v>90.61983319158793</v>
      </c>
      <c r="T199">
        <f t="shared" si="100"/>
        <v>23.437260588343936</v>
      </c>
      <c r="U199">
        <f t="shared" si="101"/>
        <v>0.043031481844554374</v>
      </c>
      <c r="V199">
        <f t="shared" si="102"/>
        <v>-1.8846109278336987</v>
      </c>
      <c r="W199">
        <f t="shared" si="103"/>
        <v>112.60920068766598</v>
      </c>
      <c r="X199" s="8">
        <f t="shared" si="104"/>
        <v>0.54297542425544</v>
      </c>
      <c r="Y199" s="8">
        <f t="shared" si="105"/>
        <v>0.23017208901192338</v>
      </c>
      <c r="Z199" s="8">
        <f t="shared" si="106"/>
        <v>0.8557787594989565</v>
      </c>
      <c r="AA199" s="9">
        <f t="shared" si="107"/>
        <v>900.8736055013278</v>
      </c>
      <c r="AB199">
        <f t="shared" si="108"/>
        <v>1126.115389072164</v>
      </c>
      <c r="AC199">
        <f t="shared" si="109"/>
        <v>101.52884726804098</v>
      </c>
      <c r="AD199">
        <f t="shared" si="110"/>
        <v>83.38517035345795</v>
      </c>
      <c r="AE199">
        <f t="shared" si="111"/>
        <v>6.614829646542049</v>
      </c>
      <c r="AF199">
        <f t="shared" si="112"/>
        <v>0.1278397715091166</v>
      </c>
      <c r="AG199">
        <f t="shared" si="113"/>
        <v>6.7426694180511655</v>
      </c>
      <c r="AH199">
        <f t="shared" si="114"/>
        <v>295.1754231808535</v>
      </c>
    </row>
    <row r="200" spans="4:34" ht="15">
      <c r="D200" s="2">
        <f t="shared" si="87"/>
        <v>40350</v>
      </c>
      <c r="E200" s="8">
        <f t="shared" si="115"/>
        <v>0.8291666666666649</v>
      </c>
      <c r="F200" s="3">
        <f t="shared" si="88"/>
        <v>2455369.5791666666</v>
      </c>
      <c r="G200" s="4">
        <f t="shared" si="89"/>
        <v>0.104711270819072</v>
      </c>
      <c r="I200">
        <f t="shared" si="90"/>
        <v>90.15282268862802</v>
      </c>
      <c r="J200">
        <f t="shared" si="91"/>
        <v>4127.035412460346</v>
      </c>
      <c r="K200">
        <f t="shared" si="92"/>
        <v>0.016704230863112735</v>
      </c>
      <c r="L200">
        <f t="shared" si="93"/>
        <v>0.42086939045957916</v>
      </c>
      <c r="M200">
        <f t="shared" si="94"/>
        <v>90.5736920790876</v>
      </c>
      <c r="N200">
        <f t="shared" si="95"/>
        <v>4127.456281850806</v>
      </c>
      <c r="O200">
        <f t="shared" si="96"/>
        <v>1.0162931652230904</v>
      </c>
      <c r="P200">
        <f t="shared" si="97"/>
        <v>90.57266851814694</v>
      </c>
      <c r="Q200">
        <f t="shared" si="98"/>
        <v>23.437929427074746</v>
      </c>
      <c r="R200">
        <f t="shared" si="99"/>
        <v>23.438484130213016</v>
      </c>
      <c r="S200">
        <f>DEGREES(ATAN2(COS(RADIANS(P200)),COS(RADIANS(R200))*SIN(RADIANS(P200))))</f>
        <v>90.62416635800557</v>
      </c>
      <c r="T200">
        <f t="shared" si="100"/>
        <v>23.43724341007524</v>
      </c>
      <c r="U200">
        <f t="shared" si="101"/>
        <v>0.04303148180260867</v>
      </c>
      <c r="V200">
        <f t="shared" si="102"/>
        <v>-1.8855149091901215</v>
      </c>
      <c r="W200">
        <f t="shared" si="103"/>
        <v>112.6091819721349</v>
      </c>
      <c r="X200" s="8">
        <f t="shared" si="104"/>
        <v>0.5429760520202709</v>
      </c>
      <c r="Y200" s="8">
        <f t="shared" si="105"/>
        <v>0.23017276876434056</v>
      </c>
      <c r="Z200" s="8">
        <f t="shared" si="106"/>
        <v>0.8557793352762012</v>
      </c>
      <c r="AA200" s="9">
        <f t="shared" si="107"/>
        <v>900.8734557770792</v>
      </c>
      <c r="AB200">
        <f t="shared" si="108"/>
        <v>1132.1144850908074</v>
      </c>
      <c r="AC200">
        <f t="shared" si="109"/>
        <v>103.02862127270186</v>
      </c>
      <c r="AD200">
        <f t="shared" si="110"/>
        <v>84.42101767095951</v>
      </c>
      <c r="AE200">
        <f t="shared" si="111"/>
        <v>5.578982329040485</v>
      </c>
      <c r="AF200">
        <f t="shared" si="112"/>
        <v>0.14704472039638158</v>
      </c>
      <c r="AG200">
        <f t="shared" si="113"/>
        <v>5.726027049436867</v>
      </c>
      <c r="AH200">
        <f t="shared" si="114"/>
        <v>296.08639284082324</v>
      </c>
    </row>
    <row r="201" spans="4:34" ht="15">
      <c r="D201" s="2">
        <f t="shared" si="87"/>
        <v>40350</v>
      </c>
      <c r="E201" s="8">
        <f t="shared" si="115"/>
        <v>0.8333333333333316</v>
      </c>
      <c r="F201" s="3">
        <f t="shared" si="88"/>
        <v>2455369.5833333335</v>
      </c>
      <c r="G201" s="4">
        <f t="shared" si="89"/>
        <v>0.10471138489619407</v>
      </c>
      <c r="I201">
        <f t="shared" si="90"/>
        <v>90.15692955284976</v>
      </c>
      <c r="J201">
        <f t="shared" si="91"/>
        <v>4127.039519128397</v>
      </c>
      <c r="K201">
        <f t="shared" si="92"/>
        <v>0.016704230858314247</v>
      </c>
      <c r="L201">
        <f t="shared" si="93"/>
        <v>0.4207382215702287</v>
      </c>
      <c r="M201">
        <f t="shared" si="94"/>
        <v>90.57766777442</v>
      </c>
      <c r="N201">
        <f t="shared" si="95"/>
        <v>4127.460257349967</v>
      </c>
      <c r="O201">
        <f t="shared" si="96"/>
        <v>1.0162934252436375</v>
      </c>
      <c r="P201">
        <f t="shared" si="97"/>
        <v>90.57664421746782</v>
      </c>
      <c r="Q201">
        <f t="shared" si="98"/>
        <v>23.437929425591268</v>
      </c>
      <c r="R201">
        <f t="shared" si="99"/>
        <v>23.43848411910542</v>
      </c>
      <c r="S201">
        <f>DEGREES(ATAN2(COS(RADIANS(P201)),COS(RADIANS(R201))*SIN(RADIANS(P201))))</f>
        <v>90.62849952155817</v>
      </c>
      <c r="T201">
        <f t="shared" si="100"/>
        <v>23.437226112223083</v>
      </c>
      <c r="U201">
        <f t="shared" si="101"/>
        <v>0.04303148176066292</v>
      </c>
      <c r="V201">
        <f t="shared" si="102"/>
        <v>-1.8864188775438273</v>
      </c>
      <c r="W201">
        <f t="shared" si="103"/>
        <v>112.6091631263266</v>
      </c>
      <c r="X201" s="8">
        <f t="shared" si="104"/>
        <v>0.542976679776072</v>
      </c>
      <c r="Y201" s="8">
        <f t="shared" si="105"/>
        <v>0.23017344886960922</v>
      </c>
      <c r="Z201" s="8">
        <f t="shared" si="106"/>
        <v>0.8557799106825348</v>
      </c>
      <c r="AA201" s="9">
        <f t="shared" si="107"/>
        <v>900.8733050106129</v>
      </c>
      <c r="AB201">
        <f t="shared" si="108"/>
        <v>1138.1135811224538</v>
      </c>
      <c r="AC201">
        <f t="shared" si="109"/>
        <v>104.52839528061344</v>
      </c>
      <c r="AD201">
        <f t="shared" si="110"/>
        <v>85.44879941663478</v>
      </c>
      <c r="AE201">
        <f t="shared" si="111"/>
        <v>4.551200583365215</v>
      </c>
      <c r="AF201">
        <f t="shared" si="112"/>
        <v>0.17157287398937696</v>
      </c>
      <c r="AG201">
        <f t="shared" si="113"/>
        <v>4.7227734573545925</v>
      </c>
      <c r="AH201">
        <f t="shared" si="114"/>
        <v>297.0049381701285</v>
      </c>
    </row>
    <row r="202" spans="4:34" ht="15">
      <c r="D202" s="2">
        <f t="shared" si="87"/>
        <v>40350</v>
      </c>
      <c r="E202" s="8">
        <f t="shared" si="115"/>
        <v>0.8374999999999982</v>
      </c>
      <c r="F202" s="3">
        <f t="shared" si="88"/>
        <v>2455369.5875</v>
      </c>
      <c r="G202" s="4">
        <f t="shared" si="89"/>
        <v>0.10471149897330341</v>
      </c>
      <c r="I202">
        <f t="shared" si="90"/>
        <v>90.16103641661266</v>
      </c>
      <c r="J202">
        <f t="shared" si="91"/>
        <v>4127.04362579599</v>
      </c>
      <c r="K202">
        <f t="shared" si="92"/>
        <v>0.016704230853515762</v>
      </c>
      <c r="L202">
        <f t="shared" si="93"/>
        <v>0.4206070506612807</v>
      </c>
      <c r="M202">
        <f t="shared" si="94"/>
        <v>90.58164346727393</v>
      </c>
      <c r="N202">
        <f t="shared" si="95"/>
        <v>4127.464232846652</v>
      </c>
      <c r="O202">
        <f t="shared" si="96"/>
        <v>1.0162936851830524</v>
      </c>
      <c r="P202">
        <f t="shared" si="97"/>
        <v>90.58061991431016</v>
      </c>
      <c r="Q202">
        <f t="shared" si="98"/>
        <v>23.437929424107786</v>
      </c>
      <c r="R202">
        <f t="shared" si="99"/>
        <v>23.43848410799782</v>
      </c>
      <c r="S202">
        <f>DEGREES(ATAN2(COS(RADIANS(P202)),COS(RADIANS(R202))*SIN(RADIANS(P202))))</f>
        <v>90.63283268127121</v>
      </c>
      <c r="T202">
        <f t="shared" si="100"/>
        <v>23.437208694791646</v>
      </c>
      <c r="U202">
        <f t="shared" si="101"/>
        <v>0.043031481718717145</v>
      </c>
      <c r="V202">
        <f t="shared" si="102"/>
        <v>-1.88732283266448</v>
      </c>
      <c r="W202">
        <f t="shared" si="103"/>
        <v>112.60914415024581</v>
      </c>
      <c r="X202" s="8">
        <f t="shared" si="104"/>
        <v>0.5429773075226837</v>
      </c>
      <c r="Y202" s="8">
        <f t="shared" si="105"/>
        <v>0.23017412932755643</v>
      </c>
      <c r="Z202" s="8">
        <f t="shared" si="106"/>
        <v>0.855780485717811</v>
      </c>
      <c r="AA202" s="9">
        <f t="shared" si="107"/>
        <v>900.8731532019665</v>
      </c>
      <c r="AB202">
        <f t="shared" si="108"/>
        <v>1144.112677167333</v>
      </c>
      <c r="AC202">
        <f t="shared" si="109"/>
        <v>106.02816929183325</v>
      </c>
      <c r="AD202">
        <f t="shared" si="110"/>
        <v>86.46818130435041</v>
      </c>
      <c r="AE202">
        <f t="shared" si="111"/>
        <v>3.5318186956495907</v>
      </c>
      <c r="AF202">
        <f t="shared" si="112"/>
        <v>0.20604463584705893</v>
      </c>
      <c r="AG202">
        <f t="shared" si="113"/>
        <v>3.7378633314966496</v>
      </c>
      <c r="AH202">
        <f t="shared" si="114"/>
        <v>297.9315503789173</v>
      </c>
    </row>
    <row r="203" spans="4:34" ht="15">
      <c r="D203" s="2">
        <f t="shared" si="87"/>
        <v>40350</v>
      </c>
      <c r="E203" s="8">
        <f t="shared" si="115"/>
        <v>0.8416666666666649</v>
      </c>
      <c r="F203" s="3">
        <f t="shared" si="88"/>
        <v>2455369.591666667</v>
      </c>
      <c r="G203" s="4">
        <f t="shared" si="89"/>
        <v>0.10471161305042548</v>
      </c>
      <c r="I203">
        <f t="shared" si="90"/>
        <v>90.16514328083485</v>
      </c>
      <c r="J203">
        <f t="shared" si="91"/>
        <v>4127.04773246404</v>
      </c>
      <c r="K203">
        <f t="shared" si="92"/>
        <v>0.016704230848717274</v>
      </c>
      <c r="L203">
        <f t="shared" si="93"/>
        <v>0.42047587770416534</v>
      </c>
      <c r="M203">
        <f t="shared" si="94"/>
        <v>90.58561915853902</v>
      </c>
      <c r="N203">
        <f t="shared" si="95"/>
        <v>4127.468208341744</v>
      </c>
      <c r="O203">
        <f t="shared" si="96"/>
        <v>1.0162939450413917</v>
      </c>
      <c r="P203">
        <f t="shared" si="97"/>
        <v>90.58459560956359</v>
      </c>
      <c r="Q203">
        <f t="shared" si="98"/>
        <v>23.437929422624308</v>
      </c>
      <c r="R203">
        <f t="shared" si="99"/>
        <v>23.43848409689021</v>
      </c>
      <c r="S203">
        <f>DEGREES(ATAN2(COS(RADIANS(P203)),COS(RADIANS(R203))*SIN(RADIANS(P203))))</f>
        <v>90.6371658381065</v>
      </c>
      <c r="T203">
        <f t="shared" si="100"/>
        <v>23.437191157777345</v>
      </c>
      <c r="U203">
        <f t="shared" si="101"/>
        <v>0.04303148167677134</v>
      </c>
      <c r="V203">
        <f t="shared" si="102"/>
        <v>-1.8882267747262407</v>
      </c>
      <c r="W203">
        <f t="shared" si="103"/>
        <v>112.60912504388872</v>
      </c>
      <c r="X203" s="8">
        <f t="shared" si="104"/>
        <v>0.5429779352602265</v>
      </c>
      <c r="Y203" s="8">
        <f t="shared" si="105"/>
        <v>0.23017481013831342</v>
      </c>
      <c r="Z203" s="8">
        <f t="shared" si="106"/>
        <v>0.8557810603821396</v>
      </c>
      <c r="AA203" s="9">
        <f t="shared" si="107"/>
        <v>900.8730003511098</v>
      </c>
      <c r="AB203">
        <f t="shared" si="108"/>
        <v>1150.1117732252712</v>
      </c>
      <c r="AC203">
        <f t="shared" si="109"/>
        <v>107.52794330631781</v>
      </c>
      <c r="AD203">
        <f t="shared" si="110"/>
        <v>87.47881982011995</v>
      </c>
      <c r="AE203">
        <f t="shared" si="111"/>
        <v>2.521180179880048</v>
      </c>
      <c r="AF203">
        <f t="shared" si="112"/>
        <v>0.25264762608283875</v>
      </c>
      <c r="AG203">
        <f t="shared" si="113"/>
        <v>2.7738278059628865</v>
      </c>
      <c r="AH203">
        <f t="shared" si="114"/>
        <v>298.86671489741803</v>
      </c>
    </row>
    <row r="204" spans="4:34" ht="15">
      <c r="D204" s="2">
        <f t="shared" si="87"/>
        <v>40350</v>
      </c>
      <c r="E204" s="8">
        <f t="shared" si="115"/>
        <v>0.8458333333333315</v>
      </c>
      <c r="F204" s="3">
        <f t="shared" si="88"/>
        <v>2455369.595833333</v>
      </c>
      <c r="G204" s="4">
        <f t="shared" si="89"/>
        <v>0.10471172712753482</v>
      </c>
      <c r="I204">
        <f t="shared" si="90"/>
        <v>90.16925014459821</v>
      </c>
      <c r="J204">
        <f t="shared" si="91"/>
        <v>4127.051839131633</v>
      </c>
      <c r="K204">
        <f t="shared" si="92"/>
        <v>0.016704230843918786</v>
      </c>
      <c r="L204">
        <f t="shared" si="93"/>
        <v>0.42034470272869917</v>
      </c>
      <c r="M204">
        <f t="shared" si="94"/>
        <v>90.58959484732691</v>
      </c>
      <c r="N204">
        <f t="shared" si="95"/>
        <v>4127.472183834361</v>
      </c>
      <c r="O204">
        <f t="shared" si="96"/>
        <v>1.0162942048185961</v>
      </c>
      <c r="P204">
        <f t="shared" si="97"/>
        <v>90.58857130233976</v>
      </c>
      <c r="Q204">
        <f t="shared" si="98"/>
        <v>23.437929421140826</v>
      </c>
      <c r="R204">
        <f t="shared" si="99"/>
        <v>23.43848408578259</v>
      </c>
      <c r="S204">
        <f>DEGREES(ATAN2(COS(RADIANS(P204)),COS(RADIANS(R204))*SIN(RADIANS(P204))))</f>
        <v>90.64149899108793</v>
      </c>
      <c r="T204">
        <f t="shared" si="100"/>
        <v>23.437173501184407</v>
      </c>
      <c r="U204">
        <f t="shared" si="101"/>
        <v>0.043031481634825494</v>
      </c>
      <c r="V204">
        <f t="shared" si="102"/>
        <v>-1.8891307034979554</v>
      </c>
      <c r="W204">
        <f t="shared" si="103"/>
        <v>112.60910580726014</v>
      </c>
      <c r="X204" s="8">
        <f t="shared" si="104"/>
        <v>0.5429785629885403</v>
      </c>
      <c r="Y204" s="8">
        <f t="shared" si="105"/>
        <v>0.23017549130170661</v>
      </c>
      <c r="Z204" s="8">
        <f t="shared" si="106"/>
        <v>0.8557816346753739</v>
      </c>
      <c r="AA204" s="9">
        <f t="shared" si="107"/>
        <v>900.8728464580811</v>
      </c>
      <c r="AB204">
        <f t="shared" si="108"/>
        <v>1156.1108692964995</v>
      </c>
      <c r="AC204">
        <f t="shared" si="109"/>
        <v>109.02771732412486</v>
      </c>
      <c r="AD204">
        <f t="shared" si="110"/>
        <v>88.48036184268257</v>
      </c>
      <c r="AE204">
        <f t="shared" si="111"/>
        <v>1.5196381573174307</v>
      </c>
      <c r="AF204">
        <f t="shared" si="112"/>
        <v>0.3181146817080605</v>
      </c>
      <c r="AG204">
        <f t="shared" si="113"/>
        <v>1.8377528390254911</v>
      </c>
      <c r="AH204">
        <f t="shared" si="114"/>
        <v>299.8109114580706</v>
      </c>
    </row>
    <row r="205" spans="4:34" ht="15">
      <c r="D205" s="2">
        <f t="shared" si="87"/>
        <v>40350</v>
      </c>
      <c r="E205" s="8">
        <f t="shared" si="115"/>
        <v>0.8499999999999982</v>
      </c>
      <c r="F205" s="3">
        <f t="shared" si="88"/>
        <v>2455369.6</v>
      </c>
      <c r="G205" s="4">
        <f t="shared" si="89"/>
        <v>0.1047118412046569</v>
      </c>
      <c r="I205">
        <f t="shared" si="90"/>
        <v>90.17335700882086</v>
      </c>
      <c r="J205">
        <f t="shared" si="91"/>
        <v>4127.055945799684</v>
      </c>
      <c r="K205">
        <f t="shared" si="92"/>
        <v>0.0167042308391203</v>
      </c>
      <c r="L205">
        <f t="shared" si="93"/>
        <v>0.42021352570625947</v>
      </c>
      <c r="M205">
        <f t="shared" si="94"/>
        <v>90.59357053452712</v>
      </c>
      <c r="N205">
        <f t="shared" si="95"/>
        <v>4127.476159325391</v>
      </c>
      <c r="O205">
        <f t="shared" si="96"/>
        <v>1.0162944645147227</v>
      </c>
      <c r="P205">
        <f t="shared" si="97"/>
        <v>90.59254699352817</v>
      </c>
      <c r="Q205">
        <f t="shared" si="98"/>
        <v>23.437929419657348</v>
      </c>
      <c r="R205">
        <f t="shared" si="99"/>
        <v>23.438484074674964</v>
      </c>
      <c r="S205">
        <f>DEGREES(ATAN2(COS(RADIANS(P205)),COS(RADIANS(R205))*SIN(RADIANS(P205))))</f>
        <v>90.6458321411772</v>
      </c>
      <c r="T205">
        <f t="shared" si="100"/>
        <v>23.437155725009216</v>
      </c>
      <c r="U205">
        <f t="shared" si="101"/>
        <v>0.04303148159287963</v>
      </c>
      <c r="V205">
        <f t="shared" si="102"/>
        <v>-1.8900346191535586</v>
      </c>
      <c r="W205">
        <f t="shared" si="103"/>
        <v>112.60908644035628</v>
      </c>
      <c r="X205" s="8">
        <f t="shared" si="104"/>
        <v>0.5429791907077455</v>
      </c>
      <c r="Y205" s="8">
        <f t="shared" si="105"/>
        <v>0.2301761728178669</v>
      </c>
      <c r="Z205" s="8">
        <f t="shared" si="106"/>
        <v>0.8557822085976241</v>
      </c>
      <c r="AA205" s="9">
        <f t="shared" si="107"/>
        <v>900.8726915228502</v>
      </c>
      <c r="AB205">
        <f t="shared" si="108"/>
        <v>1162.109965380844</v>
      </c>
      <c r="AC205">
        <f t="shared" si="109"/>
        <v>110.52749134521099</v>
      </c>
      <c r="AD205">
        <f t="shared" si="110"/>
        <v>89.47244427988191</v>
      </c>
      <c r="AE205">
        <f t="shared" si="111"/>
        <v>0.5275557201180874</v>
      </c>
      <c r="AF205">
        <f t="shared" si="112"/>
        <v>0.41349321136464956</v>
      </c>
      <c r="AG205">
        <f t="shared" si="113"/>
        <v>0.9410489314827369</v>
      </c>
      <c r="AH205">
        <f t="shared" si="114"/>
        <v>300.76461405895225</v>
      </c>
    </row>
    <row r="206" spans="4:34" ht="15">
      <c r="D206" s="2">
        <f t="shared" si="87"/>
        <v>40350</v>
      </c>
      <c r="E206" s="8">
        <f t="shared" si="115"/>
        <v>0.8541666666666649</v>
      </c>
      <c r="F206" s="3">
        <f t="shared" si="88"/>
        <v>2455369.6041666665</v>
      </c>
      <c r="G206" s="4">
        <f t="shared" si="89"/>
        <v>0.10471195528176623</v>
      </c>
      <c r="I206">
        <f t="shared" si="90"/>
        <v>90.1774638725833</v>
      </c>
      <c r="J206">
        <f t="shared" si="91"/>
        <v>4127.060052467275</v>
      </c>
      <c r="K206">
        <f t="shared" si="92"/>
        <v>0.016704230834321813</v>
      </c>
      <c r="L206">
        <f t="shared" si="93"/>
        <v>0.42008234666687183</v>
      </c>
      <c r="M206">
        <f t="shared" si="94"/>
        <v>90.59754621925018</v>
      </c>
      <c r="N206">
        <f t="shared" si="95"/>
        <v>4127.480134813943</v>
      </c>
      <c r="O206">
        <f t="shared" si="96"/>
        <v>1.016294724129712</v>
      </c>
      <c r="P206">
        <f t="shared" si="97"/>
        <v>90.59652268223937</v>
      </c>
      <c r="Q206">
        <f t="shared" si="98"/>
        <v>23.437929418173866</v>
      </c>
      <c r="R206">
        <f t="shared" si="99"/>
        <v>23.438484063567326</v>
      </c>
      <c r="S206">
        <f>DEGREES(ATAN2(COS(RADIANS(P206)),COS(RADIANS(R206))*SIN(RADIANS(P206))))</f>
        <v>90.65016528739699</v>
      </c>
      <c r="T206">
        <f t="shared" si="100"/>
        <v>23.437137829256038</v>
      </c>
      <c r="U206">
        <f t="shared" si="101"/>
        <v>0.043031481550933705</v>
      </c>
      <c r="V206">
        <f t="shared" si="102"/>
        <v>-1.8909385214623142</v>
      </c>
      <c r="W206">
        <f t="shared" si="103"/>
        <v>112.60906694318194</v>
      </c>
      <c r="X206" s="8">
        <f t="shared" si="104"/>
        <v>0.5429798184176821</v>
      </c>
      <c r="Y206" s="8">
        <f t="shared" si="105"/>
        <v>0.23017685468662108</v>
      </c>
      <c r="Z206" s="8">
        <f t="shared" si="106"/>
        <v>0.855782782148743</v>
      </c>
      <c r="AA206" s="9">
        <f t="shared" si="107"/>
        <v>900.8725355454555</v>
      </c>
      <c r="AB206">
        <f t="shared" si="108"/>
        <v>1168.1090614785353</v>
      </c>
      <c r="AC206">
        <f t="shared" si="109"/>
        <v>112.02726536963382</v>
      </c>
      <c r="AD206">
        <f t="shared" si="110"/>
        <v>90.45469372348849</v>
      </c>
      <c r="AE206">
        <f t="shared" si="111"/>
        <v>-0.45469372348848935</v>
      </c>
      <c r="AF206">
        <f t="shared" si="112"/>
        <v>0.5536757207809604</v>
      </c>
      <c r="AG206">
        <f t="shared" si="113"/>
        <v>0.09898199729247104</v>
      </c>
      <c r="AH206">
        <f t="shared" si="114"/>
        <v>301.7282908066701</v>
      </c>
    </row>
    <row r="207" spans="4:34" ht="15">
      <c r="D207" s="2">
        <f t="shared" si="87"/>
        <v>40350</v>
      </c>
      <c r="E207" s="8">
        <f t="shared" si="115"/>
        <v>0.8583333333333315</v>
      </c>
      <c r="F207" s="3">
        <f t="shared" si="88"/>
        <v>2455369.6083333334</v>
      </c>
      <c r="G207" s="4">
        <f t="shared" si="89"/>
        <v>0.10471206935888831</v>
      </c>
      <c r="I207">
        <f t="shared" si="90"/>
        <v>90.1815707368055</v>
      </c>
      <c r="J207">
        <f t="shared" si="91"/>
        <v>4127.064159135327</v>
      </c>
      <c r="K207">
        <f t="shared" si="92"/>
        <v>0.016704230829523325</v>
      </c>
      <c r="L207">
        <f t="shared" si="93"/>
        <v>0.41995116558175655</v>
      </c>
      <c r="M207">
        <f t="shared" si="94"/>
        <v>90.60152190238725</v>
      </c>
      <c r="N207">
        <f t="shared" si="95"/>
        <v>4127.4841103009085</v>
      </c>
      <c r="O207">
        <f t="shared" si="96"/>
        <v>1.0162949836636208</v>
      </c>
      <c r="P207">
        <f t="shared" si="97"/>
        <v>90.60049836936452</v>
      </c>
      <c r="Q207">
        <f t="shared" si="98"/>
        <v>23.437929416690388</v>
      </c>
      <c r="R207">
        <f t="shared" si="99"/>
        <v>23.438484052459685</v>
      </c>
      <c r="S207">
        <f>DEGREES(ATAN2(COS(RADIANS(P207)),COS(RADIANS(R207))*SIN(RADIANS(P207))))</f>
        <v>90.65449843071077</v>
      </c>
      <c r="T207">
        <f t="shared" si="100"/>
        <v>23.437119813921214</v>
      </c>
      <c r="U207">
        <f t="shared" si="101"/>
        <v>0.04303148150898779</v>
      </c>
      <c r="V207">
        <f t="shared" si="102"/>
        <v>-1.8918424105981255</v>
      </c>
      <c r="W207">
        <f t="shared" si="103"/>
        <v>112.60904731573332</v>
      </c>
      <c r="X207" s="8">
        <f t="shared" si="104"/>
        <v>0.542980446118471</v>
      </c>
      <c r="Y207" s="8">
        <f t="shared" si="105"/>
        <v>0.2301775369081006</v>
      </c>
      <c r="Z207" s="8">
        <f t="shared" si="106"/>
        <v>0.8557833553288413</v>
      </c>
      <c r="AA207" s="9">
        <f t="shared" si="107"/>
        <v>900.8723785258666</v>
      </c>
      <c r="AB207">
        <f t="shared" si="108"/>
        <v>1174.108157589399</v>
      </c>
      <c r="AC207">
        <f t="shared" si="109"/>
        <v>113.52703939734977</v>
      </c>
      <c r="AD207">
        <f t="shared" si="110"/>
        <v>91.4267261244933</v>
      </c>
      <c r="AE207">
        <f t="shared" si="111"/>
        <v>-1.4267261244932996</v>
      </c>
      <c r="AF207">
        <f t="shared" si="112"/>
        <v>0.23166907020120345</v>
      </c>
      <c r="AG207">
        <f t="shared" si="113"/>
        <v>-1.1950570542920962</v>
      </c>
      <c r="AH207">
        <f t="shared" si="114"/>
        <v>302.70240363521987</v>
      </c>
    </row>
    <row r="208" spans="4:34" ht="15">
      <c r="D208" s="2">
        <f t="shared" si="87"/>
        <v>40350</v>
      </c>
      <c r="E208" s="8">
        <f t="shared" si="115"/>
        <v>0.8624999999999982</v>
      </c>
      <c r="F208" s="3">
        <f t="shared" si="88"/>
        <v>2455369.6125</v>
      </c>
      <c r="G208" s="4">
        <f t="shared" si="89"/>
        <v>0.10471218343599764</v>
      </c>
      <c r="I208">
        <f t="shared" si="90"/>
        <v>90.18567760056885</v>
      </c>
      <c r="J208">
        <f t="shared" si="91"/>
        <v>4127.068265802918</v>
      </c>
      <c r="K208">
        <f t="shared" si="92"/>
        <v>0.01670423082472484</v>
      </c>
      <c r="L208">
        <f t="shared" si="93"/>
        <v>0.41981998248094016</v>
      </c>
      <c r="M208">
        <f t="shared" si="94"/>
        <v>90.6054975830498</v>
      </c>
      <c r="N208">
        <f t="shared" si="95"/>
        <v>4127.4880857854</v>
      </c>
      <c r="O208">
        <f t="shared" si="96"/>
        <v>1.0162952431163903</v>
      </c>
      <c r="P208">
        <f t="shared" si="97"/>
        <v>90.60447405401506</v>
      </c>
      <c r="Q208">
        <f t="shared" si="98"/>
        <v>23.43792941520691</v>
      </c>
      <c r="R208">
        <f t="shared" si="99"/>
        <v>23.438484041352037</v>
      </c>
      <c r="S208">
        <f>DEGREES(ATAN2(COS(RADIANS(P208)),COS(RADIANS(R208))*SIN(RADIANS(P208))))</f>
        <v>90.65883157014228</v>
      </c>
      <c r="T208">
        <f t="shared" si="100"/>
        <v>23.437101679009064</v>
      </c>
      <c r="U208">
        <f t="shared" si="101"/>
        <v>0.043031481467041846</v>
      </c>
      <c r="V208">
        <f t="shared" si="102"/>
        <v>-1.8927462863305835</v>
      </c>
      <c r="W208">
        <f t="shared" si="103"/>
        <v>112.60902755801528</v>
      </c>
      <c r="X208" s="8">
        <f t="shared" si="104"/>
        <v>0.5429810738099518</v>
      </c>
      <c r="Y208" s="8">
        <f t="shared" si="105"/>
        <v>0.23017821948213152</v>
      </c>
      <c r="Z208" s="8">
        <f t="shared" si="106"/>
        <v>0.8557839281377719</v>
      </c>
      <c r="AA208" s="9">
        <f t="shared" si="107"/>
        <v>900.8722204641223</v>
      </c>
      <c r="AB208">
        <f t="shared" si="108"/>
        <v>1180.1072537136668</v>
      </c>
      <c r="AC208">
        <f t="shared" si="109"/>
        <v>115.02681342841669</v>
      </c>
      <c r="AD208">
        <f t="shared" si="110"/>
        <v>92.38814649228799</v>
      </c>
      <c r="AE208">
        <f t="shared" si="111"/>
        <v>-2.388146492287987</v>
      </c>
      <c r="AF208">
        <f t="shared" si="112"/>
        <v>0.13835213934699955</v>
      </c>
      <c r="AG208">
        <f t="shared" si="113"/>
        <v>-2.2497943529409876</v>
      </c>
      <c r="AH208">
        <f t="shared" si="114"/>
        <v>303.6874078979546</v>
      </c>
    </row>
    <row r="209" spans="4:34" ht="15">
      <c r="D209" s="2">
        <f t="shared" si="87"/>
        <v>40350</v>
      </c>
      <c r="E209" s="8">
        <f t="shared" si="115"/>
        <v>0.8666666666666648</v>
      </c>
      <c r="F209" s="3">
        <f t="shared" si="88"/>
        <v>2455369.6166666667</v>
      </c>
      <c r="G209" s="4">
        <f t="shared" si="89"/>
        <v>0.10471229751311972</v>
      </c>
      <c r="I209">
        <f t="shared" si="90"/>
        <v>90.18978446479105</v>
      </c>
      <c r="J209">
        <f t="shared" si="91"/>
        <v>4127.07237247097</v>
      </c>
      <c r="K209">
        <f t="shared" si="92"/>
        <v>0.016704230819926353</v>
      </c>
      <c r="L209">
        <f t="shared" si="93"/>
        <v>0.419688797335668</v>
      </c>
      <c r="M209">
        <f t="shared" si="94"/>
        <v>90.60947326212671</v>
      </c>
      <c r="N209">
        <f t="shared" si="95"/>
        <v>4127.492061268305</v>
      </c>
      <c r="O209">
        <f t="shared" si="96"/>
        <v>1.0162955024880769</v>
      </c>
      <c r="P209">
        <f t="shared" si="97"/>
        <v>90.60844973707991</v>
      </c>
      <c r="Q209">
        <f t="shared" si="98"/>
        <v>23.437929413723428</v>
      </c>
      <c r="R209">
        <f t="shared" si="99"/>
        <v>23.438484030244375</v>
      </c>
      <c r="S209">
        <f>DEGREES(ATAN2(COS(RADIANS(P209)),COS(RADIANS(R209))*SIN(RADIANS(P209))))</f>
        <v>90.66316470665248</v>
      </c>
      <c r="T209">
        <f t="shared" si="100"/>
        <v>23.43708342451586</v>
      </c>
      <c r="U209">
        <f t="shared" si="101"/>
        <v>0.04303148142509583</v>
      </c>
      <c r="V209">
        <f t="shared" si="102"/>
        <v>-1.8936501488328836</v>
      </c>
      <c r="W209">
        <f t="shared" si="103"/>
        <v>112.60900767002393</v>
      </c>
      <c r="X209" s="8">
        <f t="shared" si="104"/>
        <v>0.542981701492245</v>
      </c>
      <c r="Y209" s="8">
        <f t="shared" si="105"/>
        <v>0.2301789024088452</v>
      </c>
      <c r="Z209" s="8">
        <f t="shared" si="106"/>
        <v>0.8557845005756448</v>
      </c>
      <c r="AA209" s="9">
        <f t="shared" si="107"/>
        <v>900.8720613601914</v>
      </c>
      <c r="AB209">
        <f t="shared" si="108"/>
        <v>1186.1063498511644</v>
      </c>
      <c r="AC209">
        <f t="shared" si="109"/>
        <v>116.5265874627911</v>
      </c>
      <c r="AD209">
        <f t="shared" si="110"/>
        <v>93.338548620582</v>
      </c>
      <c r="AE209">
        <f t="shared" si="111"/>
        <v>-3.338548620582003</v>
      </c>
      <c r="AF209">
        <f t="shared" si="112"/>
        <v>0.09891196721562116</v>
      </c>
      <c r="AG209">
        <f t="shared" si="113"/>
        <v>-3.239636653366382</v>
      </c>
      <c r="AH209">
        <f t="shared" si="114"/>
        <v>304.68375182830624</v>
      </c>
    </row>
    <row r="210" spans="4:34" ht="15">
      <c r="D210" s="2">
        <f t="shared" si="87"/>
        <v>40350</v>
      </c>
      <c r="E210" s="8">
        <f t="shared" si="115"/>
        <v>0.8708333333333315</v>
      </c>
      <c r="F210" s="3">
        <f t="shared" si="88"/>
        <v>2455369.620833333</v>
      </c>
      <c r="G210" s="4">
        <f t="shared" si="89"/>
        <v>0.10471241159022905</v>
      </c>
      <c r="I210">
        <f t="shared" si="90"/>
        <v>90.19389132855395</v>
      </c>
      <c r="J210">
        <f t="shared" si="91"/>
        <v>4127.076479138562</v>
      </c>
      <c r="K210">
        <f t="shared" si="92"/>
        <v>0.01670423081512787</v>
      </c>
      <c r="L210">
        <f t="shared" si="93"/>
        <v>0.41955761017594156</v>
      </c>
      <c r="M210">
        <f t="shared" si="94"/>
        <v>90.61344893872989</v>
      </c>
      <c r="N210">
        <f t="shared" si="95"/>
        <v>4127.496036748737</v>
      </c>
      <c r="O210">
        <f t="shared" si="96"/>
        <v>1.0162957617786212</v>
      </c>
      <c r="P210">
        <f t="shared" si="97"/>
        <v>90.61242541767093</v>
      </c>
      <c r="Q210">
        <f t="shared" si="98"/>
        <v>23.43792941223995</v>
      </c>
      <c r="R210">
        <f t="shared" si="99"/>
        <v>23.43848401913671</v>
      </c>
      <c r="S210">
        <f>DEGREES(ATAN2(COS(RADIANS(P210)),COS(RADIANS(R210))*SIN(RADIANS(P210))))</f>
        <v>90.66749783926558</v>
      </c>
      <c r="T210">
        <f t="shared" si="100"/>
        <v>23.43706505044601</v>
      </c>
      <c r="U210">
        <f t="shared" si="101"/>
        <v>0.04303148138314982</v>
      </c>
      <c r="V210">
        <f t="shared" si="102"/>
        <v>-1.8945539978746857</v>
      </c>
      <c r="W210">
        <f t="shared" si="103"/>
        <v>112.60898765176422</v>
      </c>
      <c r="X210" s="8">
        <f t="shared" si="104"/>
        <v>0.5429823291651907</v>
      </c>
      <c r="Y210" s="8">
        <f t="shared" si="105"/>
        <v>0.2301795856880679</v>
      </c>
      <c r="Z210" s="8">
        <f t="shared" si="106"/>
        <v>0.8557850726423135</v>
      </c>
      <c r="AA210" s="9">
        <f t="shared" si="107"/>
        <v>900.8719012141138</v>
      </c>
      <c r="AB210">
        <f t="shared" si="108"/>
        <v>1192.1054460021226</v>
      </c>
      <c r="AC210">
        <f t="shared" si="109"/>
        <v>118.02636150053064</v>
      </c>
      <c r="AD210">
        <f t="shared" si="110"/>
        <v>94.27751484430003</v>
      </c>
      <c r="AE210">
        <f t="shared" si="111"/>
        <v>-4.277514844300029</v>
      </c>
      <c r="AF210">
        <f t="shared" si="112"/>
        <v>0.07714344056123737</v>
      </c>
      <c r="AG210">
        <f t="shared" si="113"/>
        <v>-4.200371403738791</v>
      </c>
      <c r="AH210">
        <f t="shared" si="114"/>
        <v>305.6918758657765</v>
      </c>
    </row>
    <row r="211" spans="4:34" ht="15">
      <c r="D211" s="2">
        <f t="shared" si="87"/>
        <v>40350</v>
      </c>
      <c r="E211" s="8">
        <f t="shared" si="115"/>
        <v>0.8749999999999981</v>
      </c>
      <c r="F211" s="3">
        <f t="shared" si="88"/>
        <v>2455369.625</v>
      </c>
      <c r="G211" s="4">
        <f t="shared" si="89"/>
        <v>0.10471252566735113</v>
      </c>
      <c r="I211">
        <f t="shared" si="90"/>
        <v>90.19799819277614</v>
      </c>
      <c r="J211">
        <f t="shared" si="91"/>
        <v>4127.080585806613</v>
      </c>
      <c r="K211">
        <f t="shared" si="92"/>
        <v>0.01670423081032938</v>
      </c>
      <c r="L211">
        <f t="shared" si="93"/>
        <v>0.4194264209730573</v>
      </c>
      <c r="M211">
        <f t="shared" si="94"/>
        <v>90.6174246137492</v>
      </c>
      <c r="N211">
        <f t="shared" si="95"/>
        <v>4127.500012227586</v>
      </c>
      <c r="O211">
        <f t="shared" si="96"/>
        <v>1.0162960209880807</v>
      </c>
      <c r="P211">
        <f t="shared" si="97"/>
        <v>90.61640109667803</v>
      </c>
      <c r="Q211">
        <f t="shared" si="98"/>
        <v>23.437929410756468</v>
      </c>
      <c r="R211">
        <f t="shared" si="99"/>
        <v>23.43848400802903</v>
      </c>
      <c r="S211">
        <f>DEGREES(ATAN2(COS(RADIANS(P211)),COS(RADIANS(R211))*SIN(RADIANS(P211))))</f>
        <v>90.67183096894362</v>
      </c>
      <c r="T211">
        <f t="shared" si="100"/>
        <v>23.4370465567957</v>
      </c>
      <c r="U211">
        <f t="shared" si="101"/>
        <v>0.04303148134120374</v>
      </c>
      <c r="V211">
        <f t="shared" si="102"/>
        <v>-1.8954578336297214</v>
      </c>
      <c r="W211">
        <f t="shared" si="103"/>
        <v>112.60896750323221</v>
      </c>
      <c r="X211" s="8">
        <f t="shared" si="104"/>
        <v>0.5429829568289095</v>
      </c>
      <c r="Y211" s="8">
        <f t="shared" si="105"/>
        <v>0.23018026931993119</v>
      </c>
      <c r="Z211" s="8">
        <f t="shared" si="106"/>
        <v>0.8557856443378878</v>
      </c>
      <c r="AA211" s="9">
        <f t="shared" si="107"/>
        <v>900.8717400258577</v>
      </c>
      <c r="AB211">
        <f t="shared" si="108"/>
        <v>1198.1045421663675</v>
      </c>
      <c r="AC211">
        <f t="shared" si="109"/>
        <v>119.52613554159188</v>
      </c>
      <c r="AD211">
        <f t="shared" si="110"/>
        <v>95.2046158311871</v>
      </c>
      <c r="AE211">
        <f t="shared" si="111"/>
        <v>-5.204615831187098</v>
      </c>
      <c r="AF211">
        <f t="shared" si="112"/>
        <v>0.06334508703495619</v>
      </c>
      <c r="AG211">
        <f t="shared" si="113"/>
        <v>-5.141270744152142</v>
      </c>
      <c r="AH211">
        <f t="shared" si="114"/>
        <v>306.7122118424291</v>
      </c>
    </row>
    <row r="212" spans="4:34" ht="15">
      <c r="D212" s="2">
        <f t="shared" si="87"/>
        <v>40350</v>
      </c>
      <c r="E212" s="8">
        <f t="shared" si="115"/>
        <v>0.8791666666666648</v>
      </c>
      <c r="F212" s="3">
        <f t="shared" si="88"/>
        <v>2455369.629166667</v>
      </c>
      <c r="G212" s="4">
        <f t="shared" si="89"/>
        <v>0.10471263974447322</v>
      </c>
      <c r="I212">
        <f t="shared" si="90"/>
        <v>90.20210505699833</v>
      </c>
      <c r="J212">
        <f t="shared" si="91"/>
        <v>4127.084692474664</v>
      </c>
      <c r="K212">
        <f t="shared" si="92"/>
        <v>0.016704230805530892</v>
      </c>
      <c r="L212">
        <f t="shared" si="93"/>
        <v>0.4192952297423474</v>
      </c>
      <c r="M212">
        <f t="shared" si="94"/>
        <v>90.62140028674068</v>
      </c>
      <c r="N212">
        <f t="shared" si="95"/>
        <v>4127.503987704406</v>
      </c>
      <c r="O212">
        <f t="shared" si="96"/>
        <v>1.0162962801164244</v>
      </c>
      <c r="P212">
        <f t="shared" si="97"/>
        <v>90.62037677365724</v>
      </c>
      <c r="Q212">
        <f t="shared" si="98"/>
        <v>23.43792940927299</v>
      </c>
      <c r="R212">
        <f t="shared" si="99"/>
        <v>23.438483996921345</v>
      </c>
      <c r="S212">
        <f>DEGREES(ATAN2(COS(RADIANS(P212)),COS(RADIANS(R212))*SIN(RADIANS(P212))))</f>
        <v>90.67616409519492</v>
      </c>
      <c r="T212">
        <f t="shared" si="100"/>
        <v>23.437027943567312</v>
      </c>
      <c r="U212">
        <f t="shared" si="101"/>
        <v>0.043031481299257664</v>
      </c>
      <c r="V212">
        <f t="shared" si="102"/>
        <v>-1.8963616559685832</v>
      </c>
      <c r="W212">
        <f t="shared" si="103"/>
        <v>112.60894722443061</v>
      </c>
      <c r="X212" s="8">
        <f t="shared" si="104"/>
        <v>0.5429835844833115</v>
      </c>
      <c r="Y212" s="8">
        <f t="shared" si="105"/>
        <v>0.23018095330433763</v>
      </c>
      <c r="Z212" s="8">
        <f t="shared" si="106"/>
        <v>0.8557862156622854</v>
      </c>
      <c r="AA212" s="9">
        <f t="shared" si="107"/>
        <v>900.8715777954449</v>
      </c>
      <c r="AB212">
        <f t="shared" si="108"/>
        <v>1204.1036383440287</v>
      </c>
      <c r="AC212">
        <f t="shared" si="109"/>
        <v>121.02590958600717</v>
      </c>
      <c r="AD212">
        <f t="shared" si="110"/>
        <v>96.11941041321748</v>
      </c>
      <c r="AE212">
        <f t="shared" si="111"/>
        <v>-6.11941041321748</v>
      </c>
      <c r="AF212">
        <f t="shared" si="112"/>
        <v>0.053818688860940905</v>
      </c>
      <c r="AG212">
        <f t="shared" si="113"/>
        <v>-6.065591724356539</v>
      </c>
      <c r="AH212">
        <f t="shared" si="114"/>
        <v>307.7451820262595</v>
      </c>
    </row>
    <row r="213" spans="4:34" ht="15">
      <c r="D213" s="2">
        <f t="shared" si="87"/>
        <v>40350</v>
      </c>
      <c r="E213" s="8">
        <f t="shared" si="115"/>
        <v>0.8833333333333314</v>
      </c>
      <c r="F213" s="3">
        <f t="shared" si="88"/>
        <v>2455369.6333333333</v>
      </c>
      <c r="G213" s="4">
        <f t="shared" si="89"/>
        <v>0.10471275382158254</v>
      </c>
      <c r="I213">
        <f t="shared" si="90"/>
        <v>90.20621192076169</v>
      </c>
      <c r="J213">
        <f t="shared" si="91"/>
        <v>4127.088799142256</v>
      </c>
      <c r="K213">
        <f t="shared" si="92"/>
        <v>0.016704230800732408</v>
      </c>
      <c r="L213">
        <f t="shared" si="93"/>
        <v>0.4191640364990663</v>
      </c>
      <c r="M213">
        <f t="shared" si="94"/>
        <v>90.62537595726076</v>
      </c>
      <c r="N213">
        <f t="shared" si="95"/>
        <v>4127.507963178755</v>
      </c>
      <c r="O213">
        <f t="shared" si="96"/>
        <v>1.0162965391636225</v>
      </c>
      <c r="P213">
        <f t="shared" si="97"/>
        <v>90.62435244816497</v>
      </c>
      <c r="Q213">
        <f t="shared" si="98"/>
        <v>23.437929407789508</v>
      </c>
      <c r="R213">
        <f t="shared" si="99"/>
        <v>23.43848398581365</v>
      </c>
      <c r="S213">
        <f>DEGREES(ATAN2(COS(RADIANS(P213)),COS(RADIANS(R213))*SIN(RADIANS(P213))))</f>
        <v>90.68049721752814</v>
      </c>
      <c r="T213">
        <f t="shared" si="100"/>
        <v>23.43700921076327</v>
      </c>
      <c r="U213">
        <f t="shared" si="101"/>
        <v>0.04303148125731153</v>
      </c>
      <c r="V213">
        <f t="shared" si="102"/>
        <v>-1.8972654647616745</v>
      </c>
      <c r="W213">
        <f t="shared" si="103"/>
        <v>112.60892681536224</v>
      </c>
      <c r="X213" s="8">
        <f t="shared" si="104"/>
        <v>0.5429842121283067</v>
      </c>
      <c r="Y213" s="8">
        <f t="shared" si="105"/>
        <v>0.23018163764118937</v>
      </c>
      <c r="Z213" s="8">
        <f t="shared" si="106"/>
        <v>0.8557867866154241</v>
      </c>
      <c r="AA213" s="9">
        <f t="shared" si="107"/>
        <v>900.8714145228979</v>
      </c>
      <c r="AB213">
        <f t="shared" si="108"/>
        <v>1210.1027345352356</v>
      </c>
      <c r="AC213">
        <f t="shared" si="109"/>
        <v>122.52568363380891</v>
      </c>
      <c r="AD213">
        <f t="shared" si="110"/>
        <v>97.02144546253918</v>
      </c>
      <c r="AE213">
        <f t="shared" si="111"/>
        <v>-7.021445462539177</v>
      </c>
      <c r="AF213">
        <f t="shared" si="112"/>
        <v>0.046847909004079154</v>
      </c>
      <c r="AG213">
        <f t="shared" si="113"/>
        <v>-6.974597553535098</v>
      </c>
      <c r="AH213">
        <f t="shared" si="114"/>
        <v>308.79119801696913</v>
      </c>
    </row>
    <row r="214" spans="4:34" ht="15">
      <c r="D214" s="2">
        <f t="shared" si="87"/>
        <v>40350</v>
      </c>
      <c r="E214" s="8">
        <f t="shared" si="115"/>
        <v>0.8874999999999981</v>
      </c>
      <c r="F214" s="3">
        <f t="shared" si="88"/>
        <v>2455369.6375</v>
      </c>
      <c r="G214" s="4">
        <f t="shared" si="89"/>
        <v>0.10471286789870463</v>
      </c>
      <c r="I214">
        <f t="shared" si="90"/>
        <v>90.21031878498343</v>
      </c>
      <c r="J214">
        <f t="shared" si="91"/>
        <v>4127.0929058103075</v>
      </c>
      <c r="K214">
        <f t="shared" si="92"/>
        <v>0.01670423079593392</v>
      </c>
      <c r="L214">
        <f t="shared" si="93"/>
        <v>0.4190328412145356</v>
      </c>
      <c r="M214">
        <f t="shared" si="94"/>
        <v>90.62935162619796</v>
      </c>
      <c r="N214">
        <f t="shared" si="95"/>
        <v>4127.511938651522</v>
      </c>
      <c r="O214">
        <f t="shared" si="96"/>
        <v>1.0162967981297317</v>
      </c>
      <c r="P214">
        <f t="shared" si="97"/>
        <v>90.62832812108975</v>
      </c>
      <c r="Q214">
        <f t="shared" si="98"/>
        <v>23.43792940630603</v>
      </c>
      <c r="R214">
        <f t="shared" si="99"/>
        <v>23.438483974705953</v>
      </c>
      <c r="S214">
        <f>DEGREES(ATAN2(COS(RADIANS(P214)),COS(RADIANS(R214))*SIN(RADIANS(P214))))</f>
        <v>90.68483033690386</v>
      </c>
      <c r="T214">
        <f t="shared" si="100"/>
        <v>23.436990358379717</v>
      </c>
      <c r="U214">
        <f t="shared" si="101"/>
        <v>0.0430314812153654</v>
      </c>
      <c r="V214">
        <f t="shared" si="102"/>
        <v>-1.8981692601823594</v>
      </c>
      <c r="W214">
        <f t="shared" si="103"/>
        <v>112.60890627602308</v>
      </c>
      <c r="X214" s="8">
        <f t="shared" si="104"/>
        <v>0.5429848397640156</v>
      </c>
      <c r="Y214" s="8">
        <f t="shared" si="105"/>
        <v>0.23018232233061814</v>
      </c>
      <c r="Z214" s="8">
        <f t="shared" si="106"/>
        <v>0.8557873571974131</v>
      </c>
      <c r="AA214" s="9">
        <f t="shared" si="107"/>
        <v>900.8712502081846</v>
      </c>
      <c r="AB214">
        <f t="shared" si="108"/>
        <v>1216.101830739815</v>
      </c>
      <c r="AC214">
        <f t="shared" si="109"/>
        <v>124.02545768495372</v>
      </c>
      <c r="AD214">
        <f t="shared" si="110"/>
        <v>97.91025581764157</v>
      </c>
      <c r="AE214">
        <f t="shared" si="111"/>
        <v>-7.91025581764157</v>
      </c>
      <c r="AF214">
        <f t="shared" si="112"/>
        <v>0.04152754707043086</v>
      </c>
      <c r="AG214">
        <f t="shared" si="113"/>
        <v>-7.868728270571139</v>
      </c>
      <c r="AH214">
        <f t="shared" si="114"/>
        <v>309.8506594906537</v>
      </c>
    </row>
    <row r="215" spans="4:34" ht="15">
      <c r="D215" s="2">
        <f t="shared" si="87"/>
        <v>40350</v>
      </c>
      <c r="E215" s="8">
        <f t="shared" si="115"/>
        <v>0.8916666666666647</v>
      </c>
      <c r="F215" s="3">
        <f t="shared" si="88"/>
        <v>2455369.6416666666</v>
      </c>
      <c r="G215" s="4">
        <f t="shared" si="89"/>
        <v>0.10471298197581395</v>
      </c>
      <c r="I215">
        <f t="shared" si="90"/>
        <v>90.21442564874633</v>
      </c>
      <c r="J215">
        <f t="shared" si="91"/>
        <v>4127.0970124779</v>
      </c>
      <c r="K215">
        <f t="shared" si="92"/>
        <v>0.016704230791135435</v>
      </c>
      <c r="L215">
        <f t="shared" si="93"/>
        <v>0.41890164391873275</v>
      </c>
      <c r="M215">
        <f t="shared" si="94"/>
        <v>90.63332729266506</v>
      </c>
      <c r="N215">
        <f t="shared" si="95"/>
        <v>4127.515914121818</v>
      </c>
      <c r="O215">
        <f t="shared" si="96"/>
        <v>1.0162970570146932</v>
      </c>
      <c r="P215">
        <f t="shared" si="97"/>
        <v>90.63230379154437</v>
      </c>
      <c r="Q215">
        <f t="shared" si="98"/>
        <v>23.437929404822547</v>
      </c>
      <c r="R215">
        <f t="shared" si="99"/>
        <v>23.43848396359824</v>
      </c>
      <c r="S215">
        <f>DEGREES(ATAN2(COS(RADIANS(P215)),COS(RADIANS(R215))*SIN(RADIANS(P215))))</f>
        <v>90.68916345234726</v>
      </c>
      <c r="T215">
        <f t="shared" si="100"/>
        <v>23.43697138642116</v>
      </c>
      <c r="U215">
        <f t="shared" si="101"/>
        <v>0.04303148117341921</v>
      </c>
      <c r="V215">
        <f t="shared" si="102"/>
        <v>-1.8990730420005129</v>
      </c>
      <c r="W215">
        <f t="shared" si="103"/>
        <v>112.60888560641823</v>
      </c>
      <c r="X215" s="8">
        <f t="shared" si="104"/>
        <v>0.5429854673902781</v>
      </c>
      <c r="Y215" s="8">
        <f t="shared" si="105"/>
        <v>0.23018300737244968</v>
      </c>
      <c r="Z215" s="8">
        <f t="shared" si="106"/>
        <v>0.8557879274081065</v>
      </c>
      <c r="AA215" s="9">
        <f t="shared" si="107"/>
        <v>900.8710848513458</v>
      </c>
      <c r="AB215">
        <f t="shared" si="108"/>
        <v>1222.1009269579968</v>
      </c>
      <c r="AC215">
        <f t="shared" si="109"/>
        <v>125.52523173949919</v>
      </c>
      <c r="AD215">
        <f t="shared" si="110"/>
        <v>98.78536426585165</v>
      </c>
      <c r="AE215">
        <f t="shared" si="111"/>
        <v>-8.785364265851655</v>
      </c>
      <c r="AF215">
        <f t="shared" si="112"/>
        <v>0.037335011142950555</v>
      </c>
      <c r="AG215">
        <f t="shared" si="113"/>
        <v>-8.748029254708705</v>
      </c>
      <c r="AH215">
        <f t="shared" si="114"/>
        <v>310.9239527904923</v>
      </c>
    </row>
    <row r="216" spans="4:34" ht="15">
      <c r="D216" s="2">
        <f t="shared" si="87"/>
        <v>40350</v>
      </c>
      <c r="E216" s="8">
        <f t="shared" si="115"/>
        <v>0.8958333333333314</v>
      </c>
      <c r="F216" s="3">
        <f t="shared" si="88"/>
        <v>2455369.6458333335</v>
      </c>
      <c r="G216" s="4">
        <f t="shared" si="89"/>
        <v>0.10471309605293604</v>
      </c>
      <c r="I216">
        <f t="shared" si="90"/>
        <v>90.21853251296898</v>
      </c>
      <c r="J216">
        <f t="shared" si="91"/>
        <v>4127.10111914595</v>
      </c>
      <c r="K216">
        <f t="shared" si="92"/>
        <v>0.016704230786336947</v>
      </c>
      <c r="L216">
        <f t="shared" si="93"/>
        <v>0.41877044458297824</v>
      </c>
      <c r="M216">
        <f t="shared" si="94"/>
        <v>90.63730295755195</v>
      </c>
      <c r="N216">
        <f t="shared" si="95"/>
        <v>4127.519889590533</v>
      </c>
      <c r="O216">
        <f t="shared" si="96"/>
        <v>1.0162973158185633</v>
      </c>
      <c r="P216">
        <f t="shared" si="97"/>
        <v>90.6362794604187</v>
      </c>
      <c r="Q216">
        <f t="shared" si="98"/>
        <v>23.43792940333907</v>
      </c>
      <c r="R216">
        <f t="shared" si="99"/>
        <v>23.438483952490525</v>
      </c>
      <c r="S216">
        <f>DEGREES(ATAN2(COS(RADIANS(P216)),COS(RADIANS(R216))*SIN(RADIANS(P216))))</f>
        <v>90.6934965648204</v>
      </c>
      <c r="T216">
        <f t="shared" si="100"/>
        <v>23.4369522948837</v>
      </c>
      <c r="U216">
        <f t="shared" si="101"/>
        <v>0.04303148113147299</v>
      </c>
      <c r="V216">
        <f t="shared" si="102"/>
        <v>-1.8999768103899808</v>
      </c>
      <c r="W216">
        <f t="shared" si="103"/>
        <v>112.60886480654361</v>
      </c>
      <c r="X216" s="8">
        <f t="shared" si="104"/>
        <v>0.5429860950072153</v>
      </c>
      <c r="Y216" s="8">
        <f t="shared" si="105"/>
        <v>0.23018369276681638</v>
      </c>
      <c r="Z216" s="8">
        <f t="shared" si="106"/>
        <v>0.8557884972476142</v>
      </c>
      <c r="AA216" s="9">
        <f t="shared" si="107"/>
        <v>900.8709184523489</v>
      </c>
      <c r="AB216">
        <f t="shared" si="108"/>
        <v>1228.1000231896073</v>
      </c>
      <c r="AC216">
        <f t="shared" si="109"/>
        <v>127.02500579740183</v>
      </c>
      <c r="AD216">
        <f t="shared" si="110"/>
        <v>99.6462815882157</v>
      </c>
      <c r="AE216">
        <f t="shared" si="111"/>
        <v>-9.6462815882157</v>
      </c>
      <c r="AF216">
        <f t="shared" si="112"/>
        <v>0.03394750115315405</v>
      </c>
      <c r="AG216">
        <f t="shared" si="113"/>
        <v>-9.612334087062546</v>
      </c>
      <c r="AH216">
        <f t="shared" si="114"/>
        <v>312.01144936063645</v>
      </c>
    </row>
    <row r="217" spans="4:34" ht="15">
      <c r="D217" s="2">
        <f t="shared" si="87"/>
        <v>40350</v>
      </c>
      <c r="E217" s="8">
        <f t="shared" si="115"/>
        <v>0.899999999999998</v>
      </c>
      <c r="F217" s="3">
        <f t="shared" si="88"/>
        <v>2455369.65</v>
      </c>
      <c r="G217" s="4">
        <f t="shared" si="89"/>
        <v>0.10471321013004536</v>
      </c>
      <c r="I217">
        <f t="shared" si="90"/>
        <v>90.22263937673233</v>
      </c>
      <c r="J217">
        <f t="shared" si="91"/>
        <v>4127.105225813542</v>
      </c>
      <c r="K217">
        <f t="shared" si="92"/>
        <v>0.01670423078153846</v>
      </c>
      <c r="L217">
        <f t="shared" si="93"/>
        <v>0.41863924323719853</v>
      </c>
      <c r="M217">
        <f t="shared" si="94"/>
        <v>90.64127861996953</v>
      </c>
      <c r="N217">
        <f t="shared" si="95"/>
        <v>4127.52386505678</v>
      </c>
      <c r="O217">
        <f t="shared" si="96"/>
        <v>1.0162975745412828</v>
      </c>
      <c r="P217">
        <f t="shared" si="97"/>
        <v>90.64025512682366</v>
      </c>
      <c r="Q217">
        <f t="shared" si="98"/>
        <v>23.437929401855587</v>
      </c>
      <c r="R217">
        <f t="shared" si="99"/>
        <v>23.4384839413828</v>
      </c>
      <c r="S217">
        <f>DEGREES(ATAN2(COS(RADIANS(P217)),COS(RADIANS(R217))*SIN(RADIANS(P217))))</f>
        <v>90.69782967334642</v>
      </c>
      <c r="T217">
        <f t="shared" si="100"/>
        <v>23.43693308377193</v>
      </c>
      <c r="U217">
        <f t="shared" si="101"/>
        <v>0.04303148108952676</v>
      </c>
      <c r="V217">
        <f t="shared" si="102"/>
        <v>-1.9008805651197749</v>
      </c>
      <c r="W217">
        <f t="shared" si="103"/>
        <v>112.60884387640438</v>
      </c>
      <c r="X217" s="8">
        <f t="shared" si="104"/>
        <v>0.5429867226146664</v>
      </c>
      <c r="Y217" s="8">
        <f t="shared" si="105"/>
        <v>0.23018437851354312</v>
      </c>
      <c r="Z217" s="8">
        <f t="shared" si="106"/>
        <v>0.8557890667157897</v>
      </c>
      <c r="AA217" s="9">
        <f t="shared" si="107"/>
        <v>900.870751011235</v>
      </c>
      <c r="AB217">
        <f t="shared" si="108"/>
        <v>1234.0991194348774</v>
      </c>
      <c r="AC217">
        <f t="shared" si="109"/>
        <v>128.52477985871934</v>
      </c>
      <c r="AD217">
        <f t="shared" si="110"/>
        <v>100.49250667396174</v>
      </c>
      <c r="AE217">
        <f t="shared" si="111"/>
        <v>-10.492506673961742</v>
      </c>
      <c r="AF217">
        <f t="shared" si="112"/>
        <v>0.031154872935034394</v>
      </c>
      <c r="AG217">
        <f t="shared" si="113"/>
        <v>-10.461351801026707</v>
      </c>
      <c r="AH217">
        <f t="shared" si="114"/>
        <v>313.1135040226172</v>
      </c>
    </row>
    <row r="218" spans="4:34" ht="15">
      <c r="D218" s="2">
        <f t="shared" si="87"/>
        <v>40350</v>
      </c>
      <c r="E218" s="8">
        <f t="shared" si="115"/>
        <v>0.9041666666666647</v>
      </c>
      <c r="F218" s="3">
        <f t="shared" si="88"/>
        <v>2455369.654166667</v>
      </c>
      <c r="G218" s="4">
        <f t="shared" si="89"/>
        <v>0.10471332420716745</v>
      </c>
      <c r="I218">
        <f t="shared" si="90"/>
        <v>90.22674624095362</v>
      </c>
      <c r="J218">
        <f t="shared" si="91"/>
        <v>4127.109332481593</v>
      </c>
      <c r="K218">
        <f t="shared" si="92"/>
        <v>0.016704230776739975</v>
      </c>
      <c r="L218">
        <f t="shared" si="93"/>
        <v>0.4185080398527393</v>
      </c>
      <c r="M218">
        <f t="shared" si="94"/>
        <v>90.64525428080636</v>
      </c>
      <c r="N218">
        <f t="shared" si="95"/>
        <v>4127.527840521446</v>
      </c>
      <c r="O218">
        <f t="shared" si="96"/>
        <v>1.0162978331829087</v>
      </c>
      <c r="P218">
        <f t="shared" si="97"/>
        <v>90.64423079164779</v>
      </c>
      <c r="Q218">
        <f t="shared" si="98"/>
        <v>23.43792940037211</v>
      </c>
      <c r="R218">
        <f t="shared" si="99"/>
        <v>23.438483930275066</v>
      </c>
      <c r="S218">
        <f>DEGREES(ATAN2(COS(RADIANS(P218)),COS(RADIANS(R218))*SIN(RADIANS(P218))))</f>
        <v>90.70216277888589</v>
      </c>
      <c r="T218">
        <f t="shared" si="100"/>
        <v>23.43691375308188</v>
      </c>
      <c r="U218">
        <f t="shared" si="101"/>
        <v>0.04303148104758048</v>
      </c>
      <c r="V218">
        <f t="shared" si="102"/>
        <v>-1.9017843063633433</v>
      </c>
      <c r="W218">
        <f t="shared" si="103"/>
        <v>112.60882281599638</v>
      </c>
      <c r="X218" s="8">
        <f t="shared" si="104"/>
        <v>0.5429873502127524</v>
      </c>
      <c r="Y218" s="8">
        <f t="shared" si="105"/>
        <v>0.2301850646127624</v>
      </c>
      <c r="Z218" s="8">
        <f t="shared" si="106"/>
        <v>0.8557896358127424</v>
      </c>
      <c r="AA218" s="9">
        <f t="shared" si="107"/>
        <v>900.870582527971</v>
      </c>
      <c r="AB218">
        <f t="shared" si="108"/>
        <v>1240.0982156936336</v>
      </c>
      <c r="AC218">
        <f t="shared" si="109"/>
        <v>130.0245539234084</v>
      </c>
      <c r="AD218">
        <f t="shared" si="110"/>
        <v>101.3235267112523</v>
      </c>
      <c r="AE218">
        <f t="shared" si="111"/>
        <v>-11.323526711252299</v>
      </c>
      <c r="AF218">
        <f t="shared" si="112"/>
        <v>0.028814447800519984</v>
      </c>
      <c r="AG218">
        <f t="shared" si="113"/>
        <v>-11.294712263451778</v>
      </c>
      <c r="AH218">
        <f t="shared" si="114"/>
        <v>314.230453093694</v>
      </c>
    </row>
    <row r="219" spans="4:34" ht="15">
      <c r="D219" s="2">
        <f t="shared" si="87"/>
        <v>40350</v>
      </c>
      <c r="E219" s="8">
        <f t="shared" si="115"/>
        <v>0.9083333333333313</v>
      </c>
      <c r="F219" s="3">
        <f t="shared" si="88"/>
        <v>2455369.658333333</v>
      </c>
      <c r="G219" s="4">
        <f t="shared" si="89"/>
        <v>0.10471343828427677</v>
      </c>
      <c r="I219">
        <f t="shared" si="90"/>
        <v>90.23085310471697</v>
      </c>
      <c r="J219">
        <f t="shared" si="91"/>
        <v>4127.113439149185</v>
      </c>
      <c r="K219">
        <f t="shared" si="92"/>
        <v>0.016704230771941487</v>
      </c>
      <c r="L219">
        <f t="shared" si="93"/>
        <v>0.4183768344595019</v>
      </c>
      <c r="M219">
        <f t="shared" si="94"/>
        <v>90.64922993917648</v>
      </c>
      <c r="N219">
        <f t="shared" si="95"/>
        <v>4127.531815983644</v>
      </c>
      <c r="O219">
        <f t="shared" si="96"/>
        <v>1.016298091743382</v>
      </c>
      <c r="P219">
        <f t="shared" si="97"/>
        <v>90.64820645400515</v>
      </c>
      <c r="Q219">
        <f t="shared" si="98"/>
        <v>23.43792939888863</v>
      </c>
      <c r="R219">
        <f t="shared" si="99"/>
        <v>23.438483919167325</v>
      </c>
      <c r="S219">
        <f>DEGREES(ATAN2(COS(RADIANS(P219)),COS(RADIANS(R219))*SIN(RADIANS(P219))))</f>
        <v>90.7064958804654</v>
      </c>
      <c r="T219">
        <f t="shared" si="100"/>
        <v>23.436894302818178</v>
      </c>
      <c r="U219">
        <f t="shared" si="101"/>
        <v>0.04303148100563418</v>
      </c>
      <c r="V219">
        <f t="shared" si="102"/>
        <v>-1.9026880338907464</v>
      </c>
      <c r="W219">
        <f t="shared" si="103"/>
        <v>112.60880162532487</v>
      </c>
      <c r="X219" s="8">
        <f t="shared" si="104"/>
        <v>0.5429879778013131</v>
      </c>
      <c r="Y219" s="8">
        <f t="shared" si="105"/>
        <v>0.23018575106429962</v>
      </c>
      <c r="Z219" s="8">
        <f t="shared" si="106"/>
        <v>0.8557902045383267</v>
      </c>
      <c r="AA219" s="9">
        <f t="shared" si="107"/>
        <v>900.870413002599</v>
      </c>
      <c r="AB219">
        <f t="shared" si="108"/>
        <v>1246.0973119661062</v>
      </c>
      <c r="AC219">
        <f t="shared" si="109"/>
        <v>131.52432799152655</v>
      </c>
      <c r="AD219">
        <f t="shared" si="110"/>
        <v>102.13881746205922</v>
      </c>
      <c r="AE219">
        <f t="shared" si="111"/>
        <v>-12.138817462059222</v>
      </c>
      <c r="AF219">
        <f t="shared" si="112"/>
        <v>0.026825960246099144</v>
      </c>
      <c r="AG219">
        <f t="shared" si="113"/>
        <v>-12.111991501813124</v>
      </c>
      <c r="AH219">
        <f t="shared" si="114"/>
        <v>315.3626123494448</v>
      </c>
    </row>
    <row r="220" spans="4:34" ht="15">
      <c r="D220" s="2">
        <f t="shared" si="87"/>
        <v>40350</v>
      </c>
      <c r="E220" s="8">
        <f t="shared" si="115"/>
        <v>0.912499999999998</v>
      </c>
      <c r="F220" s="3">
        <f t="shared" si="88"/>
        <v>2455369.6625</v>
      </c>
      <c r="G220" s="4">
        <f t="shared" si="89"/>
        <v>0.10471355236139886</v>
      </c>
      <c r="I220">
        <f t="shared" si="90"/>
        <v>90.23495996893917</v>
      </c>
      <c r="J220">
        <f t="shared" si="91"/>
        <v>4127.117545817236</v>
      </c>
      <c r="K220">
        <f t="shared" si="92"/>
        <v>0.016704230767143</v>
      </c>
      <c r="L220">
        <f t="shared" si="93"/>
        <v>0.418245627028883</v>
      </c>
      <c r="M220">
        <f t="shared" si="94"/>
        <v>90.65320559596805</v>
      </c>
      <c r="N220">
        <f t="shared" si="95"/>
        <v>4127.535791444265</v>
      </c>
      <c r="O220">
        <f t="shared" si="96"/>
        <v>1.0162983502227587</v>
      </c>
      <c r="P220">
        <f t="shared" si="97"/>
        <v>90.65218211478388</v>
      </c>
      <c r="Q220">
        <f t="shared" si="98"/>
        <v>23.43792939740515</v>
      </c>
      <c r="R220">
        <f t="shared" si="99"/>
        <v>23.438483908059574</v>
      </c>
      <c r="S220">
        <f>DEGREES(ATAN2(COS(RADIANS(P220)),COS(RADIANS(R220))*SIN(RADIANS(P220))))</f>
        <v>90.7108289790451</v>
      </c>
      <c r="T220">
        <f t="shared" si="100"/>
        <v>23.436874732976825</v>
      </c>
      <c r="U220">
        <f t="shared" si="101"/>
        <v>0.043031480963687835</v>
      </c>
      <c r="V220">
        <f t="shared" si="102"/>
        <v>-1.9035917478754873</v>
      </c>
      <c r="W220">
        <f t="shared" si="103"/>
        <v>112.60878030438565</v>
      </c>
      <c r="X220" s="8">
        <f t="shared" si="104"/>
        <v>0.5429886053804691</v>
      </c>
      <c r="Y220" s="8">
        <f t="shared" si="105"/>
        <v>0.23018643786828674</v>
      </c>
      <c r="Z220" s="8">
        <f t="shared" si="106"/>
        <v>0.8557907728926515</v>
      </c>
      <c r="AA220" s="9">
        <f t="shared" si="107"/>
        <v>900.8702424350852</v>
      </c>
      <c r="AB220">
        <f t="shared" si="108"/>
        <v>1252.0964082521216</v>
      </c>
      <c r="AC220">
        <f t="shared" si="109"/>
        <v>133.0241020630304</v>
      </c>
      <c r="AD220">
        <f t="shared" si="110"/>
        <v>102.93784362839966</v>
      </c>
      <c r="AE220">
        <f t="shared" si="111"/>
        <v>-12.937843628399662</v>
      </c>
      <c r="AF220">
        <f t="shared" si="112"/>
        <v>0.02511689786203345</v>
      </c>
      <c r="AG220">
        <f t="shared" si="113"/>
        <v>-12.912726730537628</v>
      </c>
      <c r="AH220">
        <f t="shared" si="114"/>
        <v>316.51027483358405</v>
      </c>
    </row>
    <row r="221" spans="4:34" ht="15">
      <c r="D221" s="2">
        <f t="shared" si="87"/>
        <v>40350</v>
      </c>
      <c r="E221" s="8">
        <f t="shared" si="115"/>
        <v>0.9166666666666646</v>
      </c>
      <c r="F221" s="3">
        <f t="shared" si="88"/>
        <v>2455369.6666666665</v>
      </c>
      <c r="G221" s="4">
        <f t="shared" si="89"/>
        <v>0.10471366643850819</v>
      </c>
      <c r="I221">
        <f t="shared" si="90"/>
        <v>90.23906683270252</v>
      </c>
      <c r="J221">
        <f t="shared" si="91"/>
        <v>4127.121652484829</v>
      </c>
      <c r="K221">
        <f t="shared" si="92"/>
        <v>0.016704230762344514</v>
      </c>
      <c r="L221">
        <f t="shared" si="93"/>
        <v>0.418114417590759</v>
      </c>
      <c r="M221">
        <f t="shared" si="94"/>
        <v>90.65718125029328</v>
      </c>
      <c r="N221">
        <f t="shared" si="95"/>
        <v>4127.53976690242</v>
      </c>
      <c r="O221">
        <f t="shared" si="96"/>
        <v>1.0162986086209806</v>
      </c>
      <c r="P221">
        <f t="shared" si="97"/>
        <v>90.65615777309621</v>
      </c>
      <c r="Q221">
        <f t="shared" si="98"/>
        <v>23.43792939592167</v>
      </c>
      <c r="R221">
        <f t="shared" si="99"/>
        <v>23.438483896951816</v>
      </c>
      <c r="S221">
        <f>DEGREES(ATAN2(COS(RADIANS(P221)),COS(RADIANS(R221))*SIN(RADIANS(P221))))</f>
        <v>90.71516207364955</v>
      </c>
      <c r="T221">
        <f t="shared" si="100"/>
        <v>23.43685504356251</v>
      </c>
      <c r="U221">
        <f t="shared" si="101"/>
        <v>0.043031480921741465</v>
      </c>
      <c r="V221">
        <f t="shared" si="102"/>
        <v>-1.9044954480868574</v>
      </c>
      <c r="W221">
        <f t="shared" si="103"/>
        <v>112.60875885318399</v>
      </c>
      <c r="X221" s="8">
        <f t="shared" si="104"/>
        <v>0.5429892329500603</v>
      </c>
      <c r="Y221" s="8">
        <f t="shared" si="105"/>
        <v>0.23018712502454924</v>
      </c>
      <c r="Z221" s="8">
        <f t="shared" si="106"/>
        <v>0.8557913408755713</v>
      </c>
      <c r="AA221" s="9">
        <f t="shared" si="107"/>
        <v>900.8700708254719</v>
      </c>
      <c r="AB221">
        <f t="shared" si="108"/>
        <v>1258.0955045519102</v>
      </c>
      <c r="AC221">
        <f t="shared" si="109"/>
        <v>134.52387613797754</v>
      </c>
      <c r="AD221">
        <f t="shared" si="110"/>
        <v>103.72005931809542</v>
      </c>
      <c r="AE221">
        <f t="shared" si="111"/>
        <v>-13.720059318095423</v>
      </c>
      <c r="AF221">
        <f t="shared" si="112"/>
        <v>0.023633529322072376</v>
      </c>
      <c r="AG221">
        <f t="shared" si="113"/>
        <v>-13.69642578877335</v>
      </c>
      <c r="AH221">
        <f t="shared" si="114"/>
        <v>317.67370852156273</v>
      </c>
    </row>
    <row r="222" spans="4:34" ht="15">
      <c r="D222" s="2">
        <f t="shared" si="87"/>
        <v>40350</v>
      </c>
      <c r="E222" s="8">
        <f t="shared" si="115"/>
        <v>0.9208333333333313</v>
      </c>
      <c r="F222" s="3">
        <f t="shared" si="88"/>
        <v>2455369.6708333334</v>
      </c>
      <c r="G222" s="4">
        <f t="shared" si="89"/>
        <v>0.10471378051563027</v>
      </c>
      <c r="I222">
        <f t="shared" si="90"/>
        <v>90.24317369692426</v>
      </c>
      <c r="J222">
        <f t="shared" si="91"/>
        <v>4127.125759152879</v>
      </c>
      <c r="K222">
        <f t="shared" si="92"/>
        <v>0.016704230757546026</v>
      </c>
      <c r="L222">
        <f t="shared" si="93"/>
        <v>0.4179832061165256</v>
      </c>
      <c r="M222">
        <f t="shared" si="94"/>
        <v>90.66115690304079</v>
      </c>
      <c r="N222">
        <f t="shared" si="95"/>
        <v>4127.543742358996</v>
      </c>
      <c r="O222">
        <f t="shared" si="96"/>
        <v>1.0162988669381037</v>
      </c>
      <c r="P222">
        <f t="shared" si="97"/>
        <v>90.66013342983076</v>
      </c>
      <c r="Q222">
        <f t="shared" si="98"/>
        <v>23.43792939443819</v>
      </c>
      <c r="R222">
        <f t="shared" si="99"/>
        <v>23.438483885844047</v>
      </c>
      <c r="S222">
        <f>DEGREES(ATAN2(COS(RADIANS(P222)),COS(RADIANS(R222))*SIN(RADIANS(P222))))</f>
        <v>90.71949516523945</v>
      </c>
      <c r="T222">
        <f t="shared" si="100"/>
        <v>23.436835234571163</v>
      </c>
      <c r="U222">
        <f t="shared" si="101"/>
        <v>0.04303148087979506</v>
      </c>
      <c r="V222">
        <f t="shared" si="102"/>
        <v>-1.905399134698533</v>
      </c>
      <c r="W222">
        <f t="shared" si="103"/>
        <v>112.60873727171567</v>
      </c>
      <c r="X222" s="8">
        <f t="shared" si="104"/>
        <v>0.5429898605102073</v>
      </c>
      <c r="Y222" s="8">
        <f t="shared" si="105"/>
        <v>0.2301878125332193</v>
      </c>
      <c r="Z222" s="8">
        <f t="shared" si="106"/>
        <v>0.8557919084871952</v>
      </c>
      <c r="AA222" s="9">
        <f t="shared" si="107"/>
        <v>900.8698981737253</v>
      </c>
      <c r="AB222">
        <f t="shared" si="108"/>
        <v>1264.0946008652986</v>
      </c>
      <c r="AC222">
        <f t="shared" si="109"/>
        <v>136.02365021632465</v>
      </c>
      <c r="AD222">
        <f t="shared" si="110"/>
        <v>104.48490861746208</v>
      </c>
      <c r="AE222">
        <f t="shared" si="111"/>
        <v>-14.484908617462082</v>
      </c>
      <c r="AF222">
        <f t="shared" si="112"/>
        <v>0.022335202082008822</v>
      </c>
      <c r="AG222">
        <f t="shared" si="113"/>
        <v>-14.462573415380074</v>
      </c>
      <c r="AH222">
        <f t="shared" si="114"/>
        <v>318.85315384585397</v>
      </c>
    </row>
    <row r="223" spans="4:34" ht="15">
      <c r="D223" s="2">
        <f t="shared" si="87"/>
        <v>40350</v>
      </c>
      <c r="E223" s="8">
        <f t="shared" si="115"/>
        <v>0.9249999999999979</v>
      </c>
      <c r="F223" s="3">
        <f t="shared" si="88"/>
        <v>2455369.675</v>
      </c>
      <c r="G223" s="4">
        <f t="shared" si="89"/>
        <v>0.1047138945927396</v>
      </c>
      <c r="I223">
        <f t="shared" si="90"/>
        <v>90.24728056068761</v>
      </c>
      <c r="J223">
        <f t="shared" si="91"/>
        <v>4127.129865820471</v>
      </c>
      <c r="K223">
        <f t="shared" si="92"/>
        <v>0.016704230752747542</v>
      </c>
      <c r="L223">
        <f t="shared" si="93"/>
        <v>0.41785199263608613</v>
      </c>
      <c r="M223">
        <f t="shared" si="94"/>
        <v>90.6651325533237</v>
      </c>
      <c r="N223">
        <f t="shared" si="95"/>
        <v>4127.547717813108</v>
      </c>
      <c r="O223">
        <f t="shared" si="96"/>
        <v>1.0162991251740694</v>
      </c>
      <c r="P223">
        <f t="shared" si="97"/>
        <v>90.66410908410063</v>
      </c>
      <c r="Q223">
        <f t="shared" si="98"/>
        <v>23.43792939295471</v>
      </c>
      <c r="R223">
        <f t="shared" si="99"/>
        <v>23.438483874736274</v>
      </c>
      <c r="S223">
        <f>DEGREES(ATAN2(COS(RADIANS(P223)),COS(RADIANS(R223))*SIN(RADIANS(P223))))</f>
        <v>90.7238282528403</v>
      </c>
      <c r="T223">
        <f t="shared" si="100"/>
        <v>23.43681530600754</v>
      </c>
      <c r="U223">
        <f t="shared" si="101"/>
        <v>0.04303148083784864</v>
      </c>
      <c r="V223">
        <f t="shared" si="102"/>
        <v>-1.9063028074802415</v>
      </c>
      <c r="W223">
        <f t="shared" si="103"/>
        <v>112.60871555998602</v>
      </c>
      <c r="X223" s="8">
        <f t="shared" si="104"/>
        <v>0.5429904880607501</v>
      </c>
      <c r="Y223" s="8">
        <f t="shared" si="105"/>
        <v>0.23018850039412225</v>
      </c>
      <c r="Z223" s="8">
        <f t="shared" si="106"/>
        <v>0.855792475727378</v>
      </c>
      <c r="AA223" s="9">
        <f t="shared" si="107"/>
        <v>900.8697244798882</v>
      </c>
      <c r="AB223">
        <f t="shared" si="108"/>
        <v>1270.0936971925169</v>
      </c>
      <c r="AC223">
        <f t="shared" si="109"/>
        <v>137.5234242981292</v>
      </c>
      <c r="AD223">
        <f t="shared" si="110"/>
        <v>105.23182627897818</v>
      </c>
      <c r="AE223">
        <f t="shared" si="111"/>
        <v>-15.231826278978176</v>
      </c>
      <c r="AF223">
        <f t="shared" si="112"/>
        <v>0.021190599223255144</v>
      </c>
      <c r="AG223">
        <f t="shared" si="113"/>
        <v>-15.21063567975492</v>
      </c>
      <c r="AH223">
        <f t="shared" si="114"/>
        <v>320.04882109513073</v>
      </c>
    </row>
    <row r="224" spans="4:34" ht="15">
      <c r="D224" s="2">
        <f t="shared" si="87"/>
        <v>40350</v>
      </c>
      <c r="E224" s="8">
        <f t="shared" si="115"/>
        <v>0.9291666666666646</v>
      </c>
      <c r="F224" s="3">
        <f t="shared" si="88"/>
        <v>2455369.6791666667</v>
      </c>
      <c r="G224" s="4">
        <f t="shared" si="89"/>
        <v>0.10471400866986168</v>
      </c>
      <c r="I224">
        <f t="shared" si="90"/>
        <v>90.25138742490981</v>
      </c>
      <c r="J224">
        <f t="shared" si="91"/>
        <v>4127.133972488523</v>
      </c>
      <c r="K224">
        <f t="shared" si="92"/>
        <v>0.016704230747949054</v>
      </c>
      <c r="L224">
        <f t="shared" si="93"/>
        <v>0.41772077712075745</v>
      </c>
      <c r="M224">
        <f t="shared" si="94"/>
        <v>90.66910820203057</v>
      </c>
      <c r="N224">
        <f t="shared" si="95"/>
        <v>4127.551693265644</v>
      </c>
      <c r="O224">
        <f t="shared" si="96"/>
        <v>1.016299383328934</v>
      </c>
      <c r="P224">
        <f t="shared" si="97"/>
        <v>90.66808473679438</v>
      </c>
      <c r="Q224">
        <f t="shared" si="98"/>
        <v>23.43792939147123</v>
      </c>
      <c r="R224">
        <f t="shared" si="99"/>
        <v>23.43848386362849</v>
      </c>
      <c r="S224">
        <f>DEGREES(ATAN2(COS(RADIANS(P224)),COS(RADIANS(R224))*SIN(RADIANS(P224))))</f>
        <v>90.72816133741274</v>
      </c>
      <c r="T224">
        <f t="shared" si="100"/>
        <v>23.436795257867512</v>
      </c>
      <c r="U224">
        <f t="shared" si="101"/>
        <v>0.04303148079590219</v>
      </c>
      <c r="V224">
        <f t="shared" si="102"/>
        <v>-1.907206466605317</v>
      </c>
      <c r="W224">
        <f t="shared" si="103"/>
        <v>112.60869371799076</v>
      </c>
      <c r="X224" s="8">
        <f t="shared" si="104"/>
        <v>0.5429911156018093</v>
      </c>
      <c r="Y224" s="8">
        <f t="shared" si="105"/>
        <v>0.23018918860739057</v>
      </c>
      <c r="Z224" s="8">
        <f t="shared" si="106"/>
        <v>0.8557930425962281</v>
      </c>
      <c r="AA224" s="9">
        <f t="shared" si="107"/>
        <v>900.8695497439261</v>
      </c>
      <c r="AB224">
        <f t="shared" si="108"/>
        <v>1276.0927935333916</v>
      </c>
      <c r="AC224">
        <f t="shared" si="109"/>
        <v>139.0231983833479</v>
      </c>
      <c r="AD224">
        <f t="shared" si="110"/>
        <v>105.96023853098328</v>
      </c>
      <c r="AE224">
        <f t="shared" si="111"/>
        <v>-15.960238530983275</v>
      </c>
      <c r="AF224">
        <f t="shared" si="112"/>
        <v>0.020175212708935176</v>
      </c>
      <c r="AG224">
        <f t="shared" si="113"/>
        <v>-15.94006331827434</v>
      </c>
      <c r="AH224">
        <f t="shared" si="114"/>
        <v>321.26088770155843</v>
      </c>
    </row>
    <row r="225" spans="4:34" ht="15">
      <c r="D225" s="2">
        <f t="shared" si="87"/>
        <v>40350</v>
      </c>
      <c r="E225" s="8">
        <f t="shared" si="115"/>
        <v>0.9333333333333312</v>
      </c>
      <c r="F225" s="3">
        <f t="shared" si="88"/>
        <v>2455369.683333333</v>
      </c>
      <c r="G225" s="4">
        <f t="shared" si="89"/>
        <v>0.104714122746971</v>
      </c>
      <c r="I225">
        <f t="shared" si="90"/>
        <v>90.25549428867316</v>
      </c>
      <c r="J225">
        <f t="shared" si="91"/>
        <v>4127.138079156114</v>
      </c>
      <c r="K225">
        <f t="shared" si="92"/>
        <v>0.016704230743150566</v>
      </c>
      <c r="L225">
        <f t="shared" si="93"/>
        <v>0.41758955960054783</v>
      </c>
      <c r="M225">
        <f t="shared" si="94"/>
        <v>90.6730838482737</v>
      </c>
      <c r="N225">
        <f t="shared" si="95"/>
        <v>4127.555668715715</v>
      </c>
      <c r="O225">
        <f t="shared" si="96"/>
        <v>1.0162996414026388</v>
      </c>
      <c r="P225">
        <f t="shared" si="97"/>
        <v>90.67206038702435</v>
      </c>
      <c r="Q225">
        <f t="shared" si="98"/>
        <v>23.43792938998775</v>
      </c>
      <c r="R225">
        <f t="shared" si="99"/>
        <v>23.4384838525207</v>
      </c>
      <c r="S225">
        <f>DEGREES(ATAN2(COS(RADIANS(P225)),COS(RADIANS(R225))*SIN(RADIANS(P225))))</f>
        <v>90.73249441798143</v>
      </c>
      <c r="T225">
        <f t="shared" si="100"/>
        <v>23.436775090155894</v>
      </c>
      <c r="U225">
        <f t="shared" si="101"/>
        <v>0.04303148075395569</v>
      </c>
      <c r="V225">
        <f t="shared" si="102"/>
        <v>-1.9081101118436168</v>
      </c>
      <c r="W225">
        <f t="shared" si="103"/>
        <v>112.6086717457353</v>
      </c>
      <c r="X225" s="8">
        <f t="shared" si="104"/>
        <v>0.5429917431332247</v>
      </c>
      <c r="Y225" s="8">
        <f t="shared" si="105"/>
        <v>0.23018987717284894</v>
      </c>
      <c r="Z225" s="8">
        <f t="shared" si="106"/>
        <v>0.8557936090936005</v>
      </c>
      <c r="AA225" s="9">
        <f t="shared" si="107"/>
        <v>900.8693739658823</v>
      </c>
      <c r="AB225">
        <f t="shared" si="108"/>
        <v>1282.0918898881534</v>
      </c>
      <c r="AC225">
        <f t="shared" si="109"/>
        <v>140.52297247203836</v>
      </c>
      <c r="AD225">
        <f t="shared" si="110"/>
        <v>106.6695640167256</v>
      </c>
      <c r="AE225">
        <f t="shared" si="111"/>
        <v>-16.6695640167256</v>
      </c>
      <c r="AF225">
        <f t="shared" si="112"/>
        <v>0.019269595590981157</v>
      </c>
      <c r="AG225">
        <f t="shared" si="113"/>
        <v>-16.65029442113462</v>
      </c>
      <c r="AH225">
        <f t="shared" si="114"/>
        <v>322.4894954354364</v>
      </c>
    </row>
    <row r="226" spans="4:34" ht="15">
      <c r="D226" s="2">
        <f t="shared" si="87"/>
        <v>40350</v>
      </c>
      <c r="E226" s="8">
        <f t="shared" si="115"/>
        <v>0.9374999999999979</v>
      </c>
      <c r="F226" s="3">
        <f t="shared" si="88"/>
        <v>2455369.6875</v>
      </c>
      <c r="G226" s="4">
        <f t="shared" si="89"/>
        <v>0.10471423682409309</v>
      </c>
      <c r="I226">
        <f t="shared" si="90"/>
        <v>90.25960115289445</v>
      </c>
      <c r="J226">
        <f t="shared" si="91"/>
        <v>4127.142185824166</v>
      </c>
      <c r="K226">
        <f t="shared" si="92"/>
        <v>0.01670423073835208</v>
      </c>
      <c r="L226">
        <f t="shared" si="93"/>
        <v>0.4174583400466952</v>
      </c>
      <c r="M226">
        <f t="shared" si="94"/>
        <v>90.67705949294114</v>
      </c>
      <c r="N226">
        <f t="shared" si="95"/>
        <v>4127.559644164212</v>
      </c>
      <c r="O226">
        <f t="shared" si="96"/>
        <v>1.01629989939524</v>
      </c>
      <c r="P226">
        <f t="shared" si="97"/>
        <v>90.67603603567854</v>
      </c>
      <c r="Q226">
        <f t="shared" si="98"/>
        <v>23.43792938850427</v>
      </c>
      <c r="R226">
        <f t="shared" si="99"/>
        <v>23.4384838414129</v>
      </c>
      <c r="S226">
        <f>DEGREES(ATAN2(COS(RADIANS(P226)),COS(RADIANS(R226))*SIN(RADIANS(P226))))</f>
        <v>90.73682749550639</v>
      </c>
      <c r="T226">
        <f t="shared" si="100"/>
        <v>23.43675480286852</v>
      </c>
      <c r="U226">
        <f t="shared" si="101"/>
        <v>0.04303148071200917</v>
      </c>
      <c r="V226">
        <f t="shared" si="102"/>
        <v>-1.9090137433679673</v>
      </c>
      <c r="W226">
        <f t="shared" si="103"/>
        <v>112.60864964321527</v>
      </c>
      <c r="X226" s="8">
        <f t="shared" si="104"/>
        <v>0.5429923706551166</v>
      </c>
      <c r="Y226" s="8">
        <f t="shared" si="105"/>
        <v>0.23019056609062977</v>
      </c>
      <c r="Z226" s="8">
        <f t="shared" si="106"/>
        <v>0.8557941752196034</v>
      </c>
      <c r="AA226" s="9">
        <f t="shared" si="107"/>
        <v>900.8691971457222</v>
      </c>
      <c r="AB226">
        <f t="shared" si="108"/>
        <v>1288.090986256629</v>
      </c>
      <c r="AC226">
        <f t="shared" si="109"/>
        <v>142.02274656415727</v>
      </c>
      <c r="AD226">
        <f t="shared" si="110"/>
        <v>107.35921486874415</v>
      </c>
      <c r="AE226">
        <f t="shared" si="111"/>
        <v>-17.359214868744147</v>
      </c>
      <c r="AF226">
        <f t="shared" si="112"/>
        <v>0.018458126723719173</v>
      </c>
      <c r="AG226">
        <f t="shared" si="113"/>
        <v>-17.340756742020428</v>
      </c>
      <c r="AH226">
        <f t="shared" si="114"/>
        <v>323.7347475290185</v>
      </c>
    </row>
    <row r="227" spans="4:34" ht="15">
      <c r="D227" s="2">
        <f t="shared" si="87"/>
        <v>40350</v>
      </c>
      <c r="E227" s="8">
        <f t="shared" si="115"/>
        <v>0.9416666666666645</v>
      </c>
      <c r="F227" s="3">
        <f t="shared" si="88"/>
        <v>2455369.691666667</v>
      </c>
      <c r="G227" s="4">
        <f t="shared" si="89"/>
        <v>0.10471435090121517</v>
      </c>
      <c r="I227">
        <f t="shared" si="90"/>
        <v>90.2637080171171</v>
      </c>
      <c r="J227">
        <f t="shared" si="91"/>
        <v>4127.146292492217</v>
      </c>
      <c r="K227">
        <f t="shared" si="92"/>
        <v>0.016704230733553593</v>
      </c>
      <c r="L227">
        <f t="shared" si="93"/>
        <v>0.4173271184745349</v>
      </c>
      <c r="M227">
        <f t="shared" si="94"/>
        <v>90.68103513559163</v>
      </c>
      <c r="N227">
        <f t="shared" si="95"/>
        <v>4127.563619610692</v>
      </c>
      <c r="O227">
        <f t="shared" si="96"/>
        <v>1.0163001573067079</v>
      </c>
      <c r="P227">
        <f t="shared" si="97"/>
        <v>90.68001168231571</v>
      </c>
      <c r="Q227">
        <f t="shared" si="98"/>
        <v>23.43792938702079</v>
      </c>
      <c r="R227">
        <f t="shared" si="99"/>
        <v>23.438483830305092</v>
      </c>
      <c r="S227">
        <f>DEGREES(ATAN2(COS(RADIANS(P227)),COS(RADIANS(R227))*SIN(RADIANS(P227))))</f>
        <v>90.74116056949887</v>
      </c>
      <c r="T227">
        <f t="shared" si="100"/>
        <v>23.436734396007946</v>
      </c>
      <c r="U227">
        <f t="shared" si="101"/>
        <v>0.04303148067006261</v>
      </c>
      <c r="V227">
        <f t="shared" si="102"/>
        <v>-1.909917361049953</v>
      </c>
      <c r="W227">
        <f t="shared" si="103"/>
        <v>112.60862741043364</v>
      </c>
      <c r="X227" s="8">
        <f t="shared" si="104"/>
        <v>0.5429929981673959</v>
      </c>
      <c r="Y227" s="8">
        <f t="shared" si="105"/>
        <v>0.23019125536063578</v>
      </c>
      <c r="Z227" s="8">
        <f t="shared" si="106"/>
        <v>0.855794740974156</v>
      </c>
      <c r="AA227" s="9">
        <f t="shared" si="107"/>
        <v>900.8690192834691</v>
      </c>
      <c r="AB227">
        <f t="shared" si="108"/>
        <v>1294.090082638947</v>
      </c>
      <c r="AC227">
        <f t="shared" si="109"/>
        <v>143.52252065973676</v>
      </c>
      <c r="AD227">
        <f t="shared" si="110"/>
        <v>108.02859792437081</v>
      </c>
      <c r="AE227">
        <f t="shared" si="111"/>
        <v>-18.028597924370814</v>
      </c>
      <c r="AF227">
        <f t="shared" si="112"/>
        <v>0.017728120846920183</v>
      </c>
      <c r="AG227">
        <f t="shared" si="113"/>
        <v>-18.010869803523892</v>
      </c>
      <c r="AH227">
        <f t="shared" si="114"/>
        <v>324.9967057568979</v>
      </c>
    </row>
    <row r="228" spans="4:34" ht="15">
      <c r="D228" s="2">
        <f t="shared" si="87"/>
        <v>40350</v>
      </c>
      <c r="E228" s="8">
        <f t="shared" si="115"/>
        <v>0.9458333333333312</v>
      </c>
      <c r="F228" s="3">
        <f t="shared" si="88"/>
        <v>2455369.6958333333</v>
      </c>
      <c r="G228" s="4">
        <f t="shared" si="89"/>
        <v>0.1047144649783245</v>
      </c>
      <c r="I228">
        <f t="shared" si="90"/>
        <v>90.26781488088045</v>
      </c>
      <c r="J228">
        <f t="shared" si="91"/>
        <v>4127.150399159808</v>
      </c>
      <c r="K228">
        <f t="shared" si="92"/>
        <v>0.016704230728755105</v>
      </c>
      <c r="L228">
        <f t="shared" si="93"/>
        <v>0.4171958948994033</v>
      </c>
      <c r="M228">
        <f t="shared" si="94"/>
        <v>90.68501077577986</v>
      </c>
      <c r="N228">
        <f t="shared" si="95"/>
        <v>4127.567595054707</v>
      </c>
      <c r="O228">
        <f t="shared" si="96"/>
        <v>1.016300415137012</v>
      </c>
      <c r="P228">
        <f t="shared" si="97"/>
        <v>90.68398732649055</v>
      </c>
      <c r="Q228">
        <f t="shared" si="98"/>
        <v>23.43792938553731</v>
      </c>
      <c r="R228">
        <f t="shared" si="99"/>
        <v>23.438483819197273</v>
      </c>
      <c r="S228">
        <f>DEGREES(ATAN2(COS(RADIANS(P228)),COS(RADIANS(R228))*SIN(RADIANS(P228))))</f>
        <v>90.7454936394657</v>
      </c>
      <c r="T228">
        <f t="shared" si="100"/>
        <v>23.436713869576813</v>
      </c>
      <c r="U228">
        <f t="shared" si="101"/>
        <v>0.043031480628116014</v>
      </c>
      <c r="V228">
        <f t="shared" si="102"/>
        <v>-1.9108209647597016</v>
      </c>
      <c r="W228">
        <f t="shared" si="103"/>
        <v>112.60860504739352</v>
      </c>
      <c r="X228" s="8">
        <f t="shared" si="104"/>
        <v>0.542993625669972</v>
      </c>
      <c r="Y228" s="8">
        <f t="shared" si="105"/>
        <v>0.2301919449827678</v>
      </c>
      <c r="Z228" s="8">
        <f t="shared" si="106"/>
        <v>0.8557953063571762</v>
      </c>
      <c r="AA228" s="9">
        <f t="shared" si="107"/>
        <v>900.8688403791482</v>
      </c>
      <c r="AB228">
        <f t="shared" si="108"/>
        <v>1300.089179035237</v>
      </c>
      <c r="AC228">
        <f t="shared" si="109"/>
        <v>145.02229475880927</v>
      </c>
      <c r="AD228">
        <f t="shared" si="110"/>
        <v>108.67711608645628</v>
      </c>
      <c r="AE228">
        <f t="shared" si="111"/>
        <v>-18.67711608645628</v>
      </c>
      <c r="AF228">
        <f t="shared" si="112"/>
        <v>0.01706917642400641</v>
      </c>
      <c r="AG228">
        <f t="shared" si="113"/>
        <v>-18.660046910032275</v>
      </c>
      <c r="AH228">
        <f t="shared" si="114"/>
        <v>326.2753875034946</v>
      </c>
    </row>
    <row r="229" spans="4:34" ht="15">
      <c r="D229" s="2">
        <f t="shared" si="87"/>
        <v>40350</v>
      </c>
      <c r="E229" s="8">
        <f t="shared" si="115"/>
        <v>0.9499999999999978</v>
      </c>
      <c r="F229" s="3">
        <f t="shared" si="88"/>
        <v>2455369.7</v>
      </c>
      <c r="G229" s="4">
        <f t="shared" si="89"/>
        <v>0.10471457905544658</v>
      </c>
      <c r="I229">
        <f t="shared" si="90"/>
        <v>90.27192174510265</v>
      </c>
      <c r="J229">
        <f t="shared" si="91"/>
        <v>4127.15450582786</v>
      </c>
      <c r="K229">
        <f t="shared" si="92"/>
        <v>0.01670423072395662</v>
      </c>
      <c r="L229">
        <f t="shared" si="93"/>
        <v>0.41706466929253716</v>
      </c>
      <c r="M229">
        <f t="shared" si="94"/>
        <v>90.68898641439519</v>
      </c>
      <c r="N229">
        <f t="shared" si="95"/>
        <v>4127.571570497153</v>
      </c>
      <c r="O229">
        <f t="shared" si="96"/>
        <v>1.0163006728862092</v>
      </c>
      <c r="P229">
        <f t="shared" si="97"/>
        <v>90.68796296909242</v>
      </c>
      <c r="Q229">
        <f t="shared" si="98"/>
        <v>23.43792938405383</v>
      </c>
      <c r="R229">
        <f t="shared" si="99"/>
        <v>23.43848380808945</v>
      </c>
      <c r="S229">
        <f>DEGREES(ATAN2(COS(RADIANS(P229)),COS(RADIANS(R229))*SIN(RADIANS(P229))))</f>
        <v>90.74982670636835</v>
      </c>
      <c r="T229">
        <f t="shared" si="100"/>
        <v>23.43669322357088</v>
      </c>
      <c r="U229">
        <f t="shared" si="101"/>
        <v>0.04303148058616941</v>
      </c>
      <c r="V229">
        <f t="shared" si="102"/>
        <v>-1.911724554670519</v>
      </c>
      <c r="W229">
        <f t="shared" si="103"/>
        <v>112.60858255409043</v>
      </c>
      <c r="X229" s="8">
        <f t="shared" si="104"/>
        <v>0.5429942531629657</v>
      </c>
      <c r="Y229" s="8">
        <f t="shared" si="105"/>
        <v>0.23019263495715891</v>
      </c>
      <c r="Z229" s="8">
        <f t="shared" si="106"/>
        <v>0.8557958713687724</v>
      </c>
      <c r="AA229" s="9">
        <f t="shared" si="107"/>
        <v>900.8686604327235</v>
      </c>
      <c r="AB229">
        <f t="shared" si="108"/>
        <v>1306.0882754453262</v>
      </c>
      <c r="AC229">
        <f t="shared" si="109"/>
        <v>146.52206886133155</v>
      </c>
      <c r="AD229">
        <f t="shared" si="110"/>
        <v>109.30416983242834</v>
      </c>
      <c r="AE229">
        <f t="shared" si="111"/>
        <v>-19.304169832428343</v>
      </c>
      <c r="AF229">
        <f t="shared" si="112"/>
        <v>0.01647269031224922</v>
      </c>
      <c r="AG229">
        <f t="shared" si="113"/>
        <v>-19.287697142116095</v>
      </c>
      <c r="AH229">
        <f t="shared" si="114"/>
        <v>327.57076285337325</v>
      </c>
    </row>
    <row r="230" spans="4:34" ht="15">
      <c r="D230" s="2">
        <f t="shared" si="87"/>
        <v>40350</v>
      </c>
      <c r="E230" s="8">
        <f t="shared" si="115"/>
        <v>0.9541666666666645</v>
      </c>
      <c r="F230" s="3">
        <f t="shared" si="88"/>
        <v>2455369.7041666666</v>
      </c>
      <c r="G230" s="4">
        <f t="shared" si="89"/>
        <v>0.10471469313255591</v>
      </c>
      <c r="I230">
        <f t="shared" si="90"/>
        <v>90.27602860886509</v>
      </c>
      <c r="J230">
        <f t="shared" si="91"/>
        <v>4127.158612495451</v>
      </c>
      <c r="K230">
        <f t="shared" si="92"/>
        <v>0.016704230719158133</v>
      </c>
      <c r="L230">
        <f t="shared" si="93"/>
        <v>0.41693344168397284</v>
      </c>
      <c r="M230">
        <f t="shared" si="94"/>
        <v>90.69296205054906</v>
      </c>
      <c r="N230">
        <f t="shared" si="95"/>
        <v>4127.575545937135</v>
      </c>
      <c r="O230">
        <f t="shared" si="96"/>
        <v>1.0163009305542403</v>
      </c>
      <c r="P230">
        <f t="shared" si="97"/>
        <v>90.69193860923276</v>
      </c>
      <c r="Q230">
        <f t="shared" si="98"/>
        <v>23.43792938257035</v>
      </c>
      <c r="R230">
        <f t="shared" si="99"/>
        <v>23.438483796981618</v>
      </c>
      <c r="S230">
        <f>DEGREES(ATAN2(COS(RADIANS(P230)),COS(RADIANS(R230))*SIN(RADIANS(P230))))</f>
        <v>90.75415976923053</v>
      </c>
      <c r="T230">
        <f t="shared" si="100"/>
        <v>23.43667245799509</v>
      </c>
      <c r="U230">
        <f t="shared" si="101"/>
        <v>0.04303148054422276</v>
      </c>
      <c r="V230">
        <f t="shared" si="102"/>
        <v>-1.912628130552066</v>
      </c>
      <c r="W230">
        <f t="shared" si="103"/>
        <v>112.60855993052996</v>
      </c>
      <c r="X230" s="8">
        <f t="shared" si="104"/>
        <v>0.5429948806462167</v>
      </c>
      <c r="Y230" s="8">
        <f t="shared" si="105"/>
        <v>0.23019332528363345</v>
      </c>
      <c r="Z230" s="8">
        <f t="shared" si="106"/>
        <v>0.8557964360088</v>
      </c>
      <c r="AA230" s="9">
        <f t="shared" si="107"/>
        <v>900.8684794442397</v>
      </c>
      <c r="AB230">
        <f t="shared" si="108"/>
        <v>1312.0873718694447</v>
      </c>
      <c r="AC230">
        <f t="shared" si="109"/>
        <v>148.02184296736118</v>
      </c>
      <c r="AD230">
        <f t="shared" si="110"/>
        <v>109.90915887313504</v>
      </c>
      <c r="AE230">
        <f t="shared" si="111"/>
        <v>-19.90915887313504</v>
      </c>
      <c r="AF230">
        <f t="shared" si="112"/>
        <v>0.015931491535437645</v>
      </c>
      <c r="AG230">
        <f t="shared" si="113"/>
        <v>-19.893227381599605</v>
      </c>
      <c r="AH230">
        <f t="shared" si="114"/>
        <v>328.88275174454634</v>
      </c>
    </row>
    <row r="231" spans="4:34" ht="15">
      <c r="D231" s="2">
        <f t="shared" si="87"/>
        <v>40350</v>
      </c>
      <c r="E231" s="8">
        <f t="shared" si="115"/>
        <v>0.9583333333333311</v>
      </c>
      <c r="F231" s="3">
        <f t="shared" si="88"/>
        <v>2455369.7083333335</v>
      </c>
      <c r="G231" s="4">
        <f t="shared" si="89"/>
        <v>0.10471480720967799</v>
      </c>
      <c r="I231">
        <f t="shared" si="90"/>
        <v>90.28013547308728</v>
      </c>
      <c r="J231">
        <f t="shared" si="91"/>
        <v>4127.1627191635025</v>
      </c>
      <c r="K231">
        <f t="shared" si="92"/>
        <v>0.016704230714359645</v>
      </c>
      <c r="L231">
        <f t="shared" si="93"/>
        <v>0.4168022120449461</v>
      </c>
      <c r="M231">
        <f t="shared" si="94"/>
        <v>90.69693768513223</v>
      </c>
      <c r="N231">
        <f t="shared" si="95"/>
        <v>4127.579521375547</v>
      </c>
      <c r="O231">
        <f t="shared" si="96"/>
        <v>1.0163011881411623</v>
      </c>
      <c r="P231">
        <f t="shared" si="97"/>
        <v>90.69591424780235</v>
      </c>
      <c r="Q231">
        <f t="shared" si="98"/>
        <v>23.43792938108687</v>
      </c>
      <c r="R231">
        <f t="shared" si="99"/>
        <v>23.43848378587378</v>
      </c>
      <c r="S231">
        <f>DEGREES(ATAN2(COS(RADIANS(P231)),COS(RADIANS(R231))*SIN(RADIANS(P231))))</f>
        <v>90.75849282901527</v>
      </c>
      <c r="T231">
        <f t="shared" si="100"/>
        <v>23.43665157284513</v>
      </c>
      <c r="U231">
        <f t="shared" si="101"/>
        <v>0.04303148050227608</v>
      </c>
      <c r="V231">
        <f t="shared" si="102"/>
        <v>-1.9135316925781294</v>
      </c>
      <c r="W231">
        <f t="shared" si="103"/>
        <v>112.60853717670761</v>
      </c>
      <c r="X231" s="8">
        <f t="shared" si="104"/>
        <v>0.5429955081198459</v>
      </c>
      <c r="Y231" s="8">
        <f t="shared" si="105"/>
        <v>0.2301940159623247</v>
      </c>
      <c r="Z231" s="8">
        <f t="shared" si="106"/>
        <v>0.855797000277367</v>
      </c>
      <c r="AA231" s="9">
        <f t="shared" si="107"/>
        <v>900.8682974136609</v>
      </c>
      <c r="AB231">
        <f t="shared" si="108"/>
        <v>1318.0864683074187</v>
      </c>
      <c r="AC231">
        <f t="shared" si="109"/>
        <v>149.52161707685468</v>
      </c>
      <c r="AD231">
        <f t="shared" si="110"/>
        <v>110.4914839607292</v>
      </c>
      <c r="AE231">
        <f t="shared" si="111"/>
        <v>-20.491483960729198</v>
      </c>
      <c r="AF231">
        <f t="shared" si="112"/>
        <v>0.015439561426051584</v>
      </c>
      <c r="AG231">
        <f t="shared" si="113"/>
        <v>-20.476044399303145</v>
      </c>
      <c r="AH231">
        <f t="shared" si="114"/>
        <v>330.21122122833106</v>
      </c>
    </row>
    <row r="232" spans="4:34" ht="15">
      <c r="D232" s="2">
        <f t="shared" si="87"/>
        <v>40350</v>
      </c>
      <c r="E232" s="8">
        <f t="shared" si="115"/>
        <v>0.9624999999999978</v>
      </c>
      <c r="F232" s="3">
        <f t="shared" si="88"/>
        <v>2455369.7125</v>
      </c>
      <c r="G232" s="4">
        <f t="shared" si="89"/>
        <v>0.10471492128678732</v>
      </c>
      <c r="I232">
        <f t="shared" si="90"/>
        <v>90.28424233685064</v>
      </c>
      <c r="J232">
        <f t="shared" si="91"/>
        <v>4127.166825831095</v>
      </c>
      <c r="K232">
        <f t="shared" si="92"/>
        <v>0.01670423070956116</v>
      </c>
      <c r="L232">
        <f t="shared" si="93"/>
        <v>0.41667098040546846</v>
      </c>
      <c r="M232">
        <f t="shared" si="94"/>
        <v>90.70091331725611</v>
      </c>
      <c r="N232">
        <f t="shared" si="95"/>
        <v>4127.5834968115005</v>
      </c>
      <c r="O232">
        <f t="shared" si="96"/>
        <v>1.0163014456469157</v>
      </c>
      <c r="P232">
        <f t="shared" si="97"/>
        <v>90.69988988391256</v>
      </c>
      <c r="Q232">
        <f t="shared" si="98"/>
        <v>23.437929379603393</v>
      </c>
      <c r="R232">
        <f t="shared" si="99"/>
        <v>23.43848377476593</v>
      </c>
      <c r="S232">
        <f>DEGREES(ATAN2(COS(RADIANS(P232)),COS(RADIANS(R232))*SIN(RADIANS(P232))))</f>
        <v>90.7628258847462</v>
      </c>
      <c r="T232">
        <f t="shared" si="100"/>
        <v>23.436630568126002</v>
      </c>
      <c r="U232">
        <f t="shared" si="101"/>
        <v>0.04303148046032938</v>
      </c>
      <c r="V232">
        <f t="shared" si="102"/>
        <v>-1.9144352405182739</v>
      </c>
      <c r="W232">
        <f t="shared" si="103"/>
        <v>112.60851429262901</v>
      </c>
      <c r="X232" s="8">
        <f t="shared" si="104"/>
        <v>0.5429961355836933</v>
      </c>
      <c r="Y232" s="8">
        <f t="shared" si="105"/>
        <v>0.23019470699305716</v>
      </c>
      <c r="Z232" s="8">
        <f t="shared" si="106"/>
        <v>0.8557975641743294</v>
      </c>
      <c r="AA232" s="9">
        <f t="shared" si="107"/>
        <v>900.8681143410321</v>
      </c>
      <c r="AB232">
        <f t="shared" si="108"/>
        <v>1324.0855647594785</v>
      </c>
      <c r="AC232">
        <f t="shared" si="109"/>
        <v>151.02139118986963</v>
      </c>
      <c r="AD232">
        <f t="shared" si="110"/>
        <v>111.05054884315976</v>
      </c>
      <c r="AE232">
        <f t="shared" si="111"/>
        <v>-21.05054884315976</v>
      </c>
      <c r="AF232">
        <f t="shared" si="112"/>
        <v>0.01499181730006425</v>
      </c>
      <c r="AG232">
        <f t="shared" si="113"/>
        <v>-21.035557025859696</v>
      </c>
      <c r="AH232">
        <f t="shared" si="114"/>
        <v>331.55598288449823</v>
      </c>
    </row>
    <row r="233" spans="4:34" ht="15">
      <c r="D233" s="2">
        <f t="shared" si="87"/>
        <v>40350</v>
      </c>
      <c r="E233" s="8">
        <f t="shared" si="115"/>
        <v>0.9666666666666645</v>
      </c>
      <c r="F233" s="3">
        <f t="shared" si="88"/>
        <v>2455369.716666667</v>
      </c>
      <c r="G233" s="4">
        <f t="shared" si="89"/>
        <v>0.1047150353639094</v>
      </c>
      <c r="I233">
        <f t="shared" si="90"/>
        <v>90.28834920107329</v>
      </c>
      <c r="J233">
        <f t="shared" si="91"/>
        <v>4127.170932499146</v>
      </c>
      <c r="K233">
        <f t="shared" si="92"/>
        <v>0.016704230704762672</v>
      </c>
      <c r="L233">
        <f t="shared" si="93"/>
        <v>0.4165397467368008</v>
      </c>
      <c r="M233">
        <f t="shared" si="94"/>
        <v>90.70488894781009</v>
      </c>
      <c r="N233">
        <f t="shared" si="95"/>
        <v>4127.587472245883</v>
      </c>
      <c r="O233">
        <f t="shared" si="96"/>
        <v>1.0163017030715573</v>
      </c>
      <c r="P233">
        <f t="shared" si="97"/>
        <v>90.70386551845282</v>
      </c>
      <c r="Q233">
        <f t="shared" si="98"/>
        <v>23.43792937811991</v>
      </c>
      <c r="R233">
        <f t="shared" si="99"/>
        <v>23.438483763658073</v>
      </c>
      <c r="S233">
        <f>DEGREES(ATAN2(COS(RADIANS(P233)),COS(RADIANS(R233))*SIN(RADIANS(P233))))</f>
        <v>90.7671589373849</v>
      </c>
      <c r="T233">
        <f t="shared" si="100"/>
        <v>23.43660944383335</v>
      </c>
      <c r="U233">
        <f t="shared" si="101"/>
        <v>0.043031480418382645</v>
      </c>
      <c r="V233">
        <f t="shared" si="102"/>
        <v>-1.9153387745459007</v>
      </c>
      <c r="W233">
        <f t="shared" si="103"/>
        <v>112.6084912782896</v>
      </c>
      <c r="X233" s="8">
        <f t="shared" si="104"/>
        <v>0.5429967630378791</v>
      </c>
      <c r="Y233" s="8">
        <f t="shared" si="105"/>
        <v>0.2301953983759636</v>
      </c>
      <c r="Z233" s="8">
        <f t="shared" si="106"/>
        <v>0.8557981276997947</v>
      </c>
      <c r="AA233" s="9">
        <f t="shared" si="107"/>
        <v>900.8679302263168</v>
      </c>
      <c r="AB233">
        <f t="shared" si="108"/>
        <v>1330.0846612254509</v>
      </c>
      <c r="AC233">
        <f t="shared" si="109"/>
        <v>152.52116530636272</v>
      </c>
      <c r="AD233">
        <f t="shared" si="110"/>
        <v>111.58576235988825</v>
      </c>
      <c r="AE233">
        <f t="shared" si="111"/>
        <v>-21.58576235988825</v>
      </c>
      <c r="AF233">
        <f t="shared" si="112"/>
        <v>0.014583943481696563</v>
      </c>
      <c r="AG233">
        <f t="shared" si="113"/>
        <v>-21.571178416406553</v>
      </c>
      <c r="AH233">
        <f t="shared" si="114"/>
        <v>332.91679044236963</v>
      </c>
    </row>
    <row r="234" spans="4:34" ht="15">
      <c r="D234" s="2">
        <f t="shared" si="87"/>
        <v>40350</v>
      </c>
      <c r="E234" s="8">
        <f t="shared" si="115"/>
        <v>0.9708333333333311</v>
      </c>
      <c r="F234" s="3">
        <f t="shared" si="88"/>
        <v>2455369.720833333</v>
      </c>
      <c r="G234" s="4">
        <f t="shared" si="89"/>
        <v>0.10471514944101873</v>
      </c>
      <c r="I234">
        <f t="shared" si="90"/>
        <v>90.29245606483573</v>
      </c>
      <c r="J234">
        <f t="shared" si="91"/>
        <v>4127.175039166738</v>
      </c>
      <c r="K234">
        <f t="shared" si="92"/>
        <v>0.016704230699964188</v>
      </c>
      <c r="L234">
        <f t="shared" si="93"/>
        <v>0.4164085110689813</v>
      </c>
      <c r="M234">
        <f t="shared" si="94"/>
        <v>90.70886457590471</v>
      </c>
      <c r="N234">
        <f t="shared" si="95"/>
        <v>4127.591447677807</v>
      </c>
      <c r="O234">
        <f t="shared" si="96"/>
        <v>1.0163019604150283</v>
      </c>
      <c r="P234">
        <f t="shared" si="97"/>
        <v>90.70784115053364</v>
      </c>
      <c r="Q234">
        <f t="shared" si="98"/>
        <v>23.437929376636433</v>
      </c>
      <c r="R234">
        <f t="shared" si="99"/>
        <v>23.43848375255021</v>
      </c>
      <c r="S234">
        <f>DEGREES(ATAN2(COS(RADIANS(P234)),COS(RADIANS(R234))*SIN(RADIANS(P234))))</f>
        <v>90.77149198595409</v>
      </c>
      <c r="T234">
        <f t="shared" si="100"/>
        <v>23.436588199972245</v>
      </c>
      <c r="U234">
        <f t="shared" si="101"/>
        <v>0.04303148037643587</v>
      </c>
      <c r="V234">
        <f t="shared" si="102"/>
        <v>-1.9162422944303688</v>
      </c>
      <c r="W234">
        <f t="shared" si="103"/>
        <v>112.60846813369513</v>
      </c>
      <c r="X234" s="8">
        <f t="shared" si="104"/>
        <v>0.5429973904822433</v>
      </c>
      <c r="Y234" s="8">
        <f t="shared" si="105"/>
        <v>0.23019609011086795</v>
      </c>
      <c r="Z234" s="8">
        <f t="shared" si="106"/>
        <v>0.8557986908536186</v>
      </c>
      <c r="AA234" s="9">
        <f t="shared" si="107"/>
        <v>900.867745069561</v>
      </c>
      <c r="AB234">
        <f t="shared" si="108"/>
        <v>1336.0837577055665</v>
      </c>
      <c r="AC234">
        <f t="shared" si="109"/>
        <v>154.02093942639164</v>
      </c>
      <c r="AD234">
        <f t="shared" si="110"/>
        <v>112.09654067129517</v>
      </c>
      <c r="AE234">
        <f t="shared" si="111"/>
        <v>-22.096540671295173</v>
      </c>
      <c r="AF234">
        <f t="shared" si="112"/>
        <v>0.014212258045181884</v>
      </c>
      <c r="AG234">
        <f t="shared" si="113"/>
        <v>-22.082328413249993</v>
      </c>
      <c r="AH234">
        <f t="shared" si="114"/>
        <v>334.2933376626846</v>
      </c>
    </row>
    <row r="235" spans="4:34" ht="15">
      <c r="D235" s="2">
        <f t="shared" si="87"/>
        <v>40350</v>
      </c>
      <c r="E235" s="8">
        <f t="shared" si="115"/>
        <v>0.9749999999999978</v>
      </c>
      <c r="F235" s="3">
        <f t="shared" si="88"/>
        <v>2455369.725</v>
      </c>
      <c r="G235" s="4">
        <f t="shared" si="89"/>
        <v>0.10471526351814081</v>
      </c>
      <c r="I235">
        <f t="shared" si="90"/>
        <v>90.29656292905793</v>
      </c>
      <c r="J235">
        <f t="shared" si="91"/>
        <v>4127.179145834789</v>
      </c>
      <c r="K235">
        <f t="shared" si="92"/>
        <v>0.0167042306951657</v>
      </c>
      <c r="L235">
        <f t="shared" si="93"/>
        <v>0.41627727337329623</v>
      </c>
      <c r="M235">
        <f t="shared" si="94"/>
        <v>90.71284020243122</v>
      </c>
      <c r="N235">
        <f t="shared" si="95"/>
        <v>4127.595423108162</v>
      </c>
      <c r="O235">
        <f t="shared" si="96"/>
        <v>1.016302217677385</v>
      </c>
      <c r="P235">
        <f t="shared" si="97"/>
        <v>90.71181678104628</v>
      </c>
      <c r="Q235">
        <f t="shared" si="98"/>
        <v>23.43792937515295</v>
      </c>
      <c r="R235">
        <f t="shared" si="99"/>
        <v>23.438483741442333</v>
      </c>
      <c r="S235">
        <f>DEGREES(ATAN2(COS(RADIANS(P235)),COS(RADIANS(R235))*SIN(RADIANS(P235))))</f>
        <v>90.77582503141728</v>
      </c>
      <c r="T235">
        <f t="shared" si="100"/>
        <v>23.436566836538262</v>
      </c>
      <c r="U235">
        <f t="shared" si="101"/>
        <v>0.04303148033448907</v>
      </c>
      <c r="V235">
        <f t="shared" si="102"/>
        <v>-1.9171458003458401</v>
      </c>
      <c r="W235">
        <f t="shared" si="103"/>
        <v>112.60844485884093</v>
      </c>
      <c r="X235" s="8">
        <f t="shared" si="104"/>
        <v>0.5429980179169068</v>
      </c>
      <c r="Y235" s="8">
        <f t="shared" si="105"/>
        <v>0.23019678219790424</v>
      </c>
      <c r="Z235" s="8">
        <f t="shared" si="106"/>
        <v>0.8557992536359094</v>
      </c>
      <c r="AA235" s="9">
        <f t="shared" si="107"/>
        <v>900.8675588707274</v>
      </c>
      <c r="AB235">
        <f t="shared" si="108"/>
        <v>1342.082854199651</v>
      </c>
      <c r="AC235">
        <f t="shared" si="109"/>
        <v>155.52071354991273</v>
      </c>
      <c r="AD235">
        <f t="shared" si="110"/>
        <v>112.58230961090689</v>
      </c>
      <c r="AE235">
        <f t="shared" si="111"/>
        <v>-22.58230961090689</v>
      </c>
      <c r="AF235">
        <f t="shared" si="112"/>
        <v>0.013873606801609208</v>
      </c>
      <c r="AG235">
        <f t="shared" si="113"/>
        <v>-22.56843600410528</v>
      </c>
      <c r="AH235">
        <f t="shared" si="114"/>
        <v>335.68525653530935</v>
      </c>
    </row>
    <row r="236" spans="4:34" ht="15">
      <c r="D236" s="2">
        <f t="shared" si="87"/>
        <v>40350</v>
      </c>
      <c r="E236" s="8">
        <f t="shared" si="115"/>
        <v>0.9791666666666644</v>
      </c>
      <c r="F236" s="3">
        <f t="shared" si="88"/>
        <v>2455369.7291666665</v>
      </c>
      <c r="G236" s="4">
        <f t="shared" si="89"/>
        <v>0.10471537759525014</v>
      </c>
      <c r="I236">
        <f t="shared" si="90"/>
        <v>90.30066979282128</v>
      </c>
      <c r="J236">
        <f t="shared" si="91"/>
        <v>4127.183252502381</v>
      </c>
      <c r="K236">
        <f t="shared" si="92"/>
        <v>0.016704230690367212</v>
      </c>
      <c r="L236">
        <f t="shared" si="93"/>
        <v>0.4161460336796806</v>
      </c>
      <c r="M236">
        <f t="shared" si="94"/>
        <v>90.71681582650096</v>
      </c>
      <c r="N236">
        <f t="shared" si="95"/>
        <v>4127.599398536061</v>
      </c>
      <c r="O236">
        <f t="shared" si="96"/>
        <v>1.0163024748585687</v>
      </c>
      <c r="P236">
        <f t="shared" si="97"/>
        <v>90.71579240910208</v>
      </c>
      <c r="Q236">
        <f t="shared" si="98"/>
        <v>23.437929373669473</v>
      </c>
      <c r="R236">
        <f t="shared" si="99"/>
        <v>23.438483730334454</v>
      </c>
      <c r="S236">
        <f>DEGREES(ATAN2(COS(RADIANS(P236)),COS(RADIANS(R236))*SIN(RADIANS(P236))))</f>
        <v>90.7801580727981</v>
      </c>
      <c r="T236">
        <f t="shared" si="100"/>
        <v>23.436545353536527</v>
      </c>
      <c r="U236">
        <f t="shared" si="101"/>
        <v>0.043031480292542244</v>
      </c>
      <c r="V236">
        <f t="shared" si="102"/>
        <v>-1.9180492920615453</v>
      </c>
      <c r="W236">
        <f t="shared" si="103"/>
        <v>112.6084214537328</v>
      </c>
      <c r="X236" s="8">
        <f t="shared" si="104"/>
        <v>0.5429986453417095</v>
      </c>
      <c r="Y236" s="8">
        <f t="shared" si="105"/>
        <v>0.23019747463689616</v>
      </c>
      <c r="Z236" s="8">
        <f t="shared" si="106"/>
        <v>0.8557998160465228</v>
      </c>
      <c r="AA236" s="9">
        <f t="shared" si="107"/>
        <v>900.8673716298624</v>
      </c>
      <c r="AB236">
        <f t="shared" si="108"/>
        <v>1348.0819507079352</v>
      </c>
      <c r="AC236">
        <f t="shared" si="109"/>
        <v>157.0204876769838</v>
      </c>
      <c r="AD236">
        <f t="shared" si="110"/>
        <v>113.04250714702081</v>
      </c>
      <c r="AE236">
        <f t="shared" si="111"/>
        <v>-23.042507147020814</v>
      </c>
      <c r="AF236">
        <f t="shared" si="112"/>
        <v>0.013565278285768737</v>
      </c>
      <c r="AG236">
        <f t="shared" si="113"/>
        <v>-23.028941868735046</v>
      </c>
      <c r="AH236">
        <f t="shared" si="114"/>
        <v>337.0921158500504</v>
      </c>
    </row>
    <row r="237" spans="4:34" ht="15">
      <c r="D237" s="2">
        <f t="shared" si="87"/>
        <v>40350</v>
      </c>
      <c r="E237" s="8">
        <f t="shared" si="115"/>
        <v>0.9833333333333311</v>
      </c>
      <c r="F237" s="3">
        <f t="shared" si="88"/>
        <v>2455369.7333333334</v>
      </c>
      <c r="G237" s="4">
        <f t="shared" si="89"/>
        <v>0.10471549167237222</v>
      </c>
      <c r="I237">
        <f t="shared" si="90"/>
        <v>90.30477665704348</v>
      </c>
      <c r="J237">
        <f t="shared" si="91"/>
        <v>4127.1873591704325</v>
      </c>
      <c r="K237">
        <f t="shared" si="92"/>
        <v>0.016704230685568727</v>
      </c>
      <c r="L237">
        <f t="shared" si="93"/>
        <v>0.4160147919594457</v>
      </c>
      <c r="M237">
        <f t="shared" si="94"/>
        <v>90.72079144900292</v>
      </c>
      <c r="N237">
        <f t="shared" si="95"/>
        <v>4127.603373962392</v>
      </c>
      <c r="O237">
        <f t="shared" si="96"/>
        <v>1.0163027319586357</v>
      </c>
      <c r="P237">
        <f t="shared" si="97"/>
        <v>90.71976803559002</v>
      </c>
      <c r="Q237">
        <f t="shared" si="98"/>
        <v>23.43792937218599</v>
      </c>
      <c r="R237">
        <f t="shared" si="99"/>
        <v>23.43848371922656</v>
      </c>
      <c r="S237">
        <f>DEGREES(ATAN2(COS(RADIANS(P237)),COS(RADIANS(R237))*SIN(RADIANS(P237))))</f>
        <v>90.78449111105763</v>
      </c>
      <c r="T237">
        <f t="shared" si="100"/>
        <v>23.436523750962568</v>
      </c>
      <c r="U237">
        <f t="shared" si="101"/>
        <v>0.04303148025059536</v>
      </c>
      <c r="V237">
        <f t="shared" si="102"/>
        <v>-1.918952769750943</v>
      </c>
      <c r="W237">
        <f t="shared" si="103"/>
        <v>112.60839791836607</v>
      </c>
      <c r="X237" s="8">
        <f t="shared" si="104"/>
        <v>0.5429992727567714</v>
      </c>
      <c r="Y237" s="8">
        <f t="shared" si="105"/>
        <v>0.23019816742797677</v>
      </c>
      <c r="Z237" s="8">
        <f t="shared" si="106"/>
        <v>0.8558003780855661</v>
      </c>
      <c r="AA237" s="9">
        <f t="shared" si="107"/>
        <v>900.8671833469285</v>
      </c>
      <c r="AB237">
        <f t="shared" si="108"/>
        <v>1354.081047230246</v>
      </c>
      <c r="AC237">
        <f t="shared" si="109"/>
        <v>158.5202618075615</v>
      </c>
      <c r="AD237">
        <f t="shared" si="110"/>
        <v>113.47658593679118</v>
      </c>
      <c r="AE237">
        <f t="shared" si="111"/>
        <v>-23.47658593679118</v>
      </c>
      <c r="AF237">
        <f t="shared" si="112"/>
        <v>0.013284935088750982</v>
      </c>
      <c r="AG237">
        <f t="shared" si="113"/>
        <v>-23.46330100170243</v>
      </c>
      <c r="AH237">
        <f t="shared" si="114"/>
        <v>338.5134201956566</v>
      </c>
    </row>
    <row r="238" spans="4:34" ht="15">
      <c r="D238" s="2">
        <f t="shared" si="87"/>
        <v>40350</v>
      </c>
      <c r="E238" s="8">
        <f t="shared" si="115"/>
        <v>0.9874999999999977</v>
      </c>
      <c r="F238" s="3">
        <f t="shared" si="88"/>
        <v>2455369.7375</v>
      </c>
      <c r="G238" s="4">
        <f t="shared" si="89"/>
        <v>0.10471560574948155</v>
      </c>
      <c r="I238">
        <f t="shared" si="90"/>
        <v>90.30888352080592</v>
      </c>
      <c r="J238">
        <f t="shared" si="91"/>
        <v>4127.191465838024</v>
      </c>
      <c r="K238">
        <f t="shared" si="92"/>
        <v>0.01670423068077024</v>
      </c>
      <c r="L238">
        <f t="shared" si="93"/>
        <v>0.4158835482426057</v>
      </c>
      <c r="M238">
        <f t="shared" si="94"/>
        <v>90.72476706904853</v>
      </c>
      <c r="N238">
        <f t="shared" si="95"/>
        <v>4127.607349386266</v>
      </c>
      <c r="O238">
        <f t="shared" si="96"/>
        <v>1.016302988977527</v>
      </c>
      <c r="P238">
        <f t="shared" si="97"/>
        <v>90.72374365962155</v>
      </c>
      <c r="Q238">
        <f t="shared" si="98"/>
        <v>23.437929370702513</v>
      </c>
      <c r="R238">
        <f t="shared" si="99"/>
        <v>23.438483708118664</v>
      </c>
      <c r="S238">
        <f>DEGREES(ATAN2(COS(RADIANS(P238)),COS(RADIANS(R238))*SIN(RADIANS(P238))))</f>
        <v>90.78882414521955</v>
      </c>
      <c r="T238">
        <f t="shared" si="100"/>
        <v>23.436502028821565</v>
      </c>
      <c r="U238">
        <f t="shared" si="101"/>
        <v>0.04303148020864847</v>
      </c>
      <c r="V238">
        <f t="shared" si="102"/>
        <v>-1.9198562331836182</v>
      </c>
      <c r="W238">
        <f t="shared" si="103"/>
        <v>112.60837425274657</v>
      </c>
      <c r="X238" s="8">
        <f t="shared" si="104"/>
        <v>0.542999900161933</v>
      </c>
      <c r="Y238" s="8">
        <f t="shared" si="105"/>
        <v>0.23019886057097028</v>
      </c>
      <c r="Z238" s="8">
        <f t="shared" si="106"/>
        <v>0.8558009397528957</v>
      </c>
      <c r="AA238" s="9">
        <f t="shared" si="107"/>
        <v>900.8669940219726</v>
      </c>
      <c r="AB238">
        <f t="shared" si="108"/>
        <v>1360.0801437668133</v>
      </c>
      <c r="AC238">
        <f t="shared" si="109"/>
        <v>160.02003594170333</v>
      </c>
      <c r="AD238">
        <f t="shared" si="110"/>
        <v>113.88401595313088</v>
      </c>
      <c r="AE238">
        <f t="shared" si="111"/>
        <v>-23.884015953130884</v>
      </c>
      <c r="AF238">
        <f t="shared" si="112"/>
        <v>0.013030558031736996</v>
      </c>
      <c r="AG238">
        <f t="shared" si="113"/>
        <v>-23.870985395099147</v>
      </c>
      <c r="AH238">
        <f t="shared" si="114"/>
        <v>339.9486094415457</v>
      </c>
    </row>
    <row r="239" spans="4:34" ht="15">
      <c r="D239" s="2">
        <f t="shared" si="87"/>
        <v>40350</v>
      </c>
      <c r="E239" s="8">
        <f t="shared" si="115"/>
        <v>0.9916666666666644</v>
      </c>
      <c r="F239" s="3">
        <f t="shared" si="88"/>
        <v>2455369.7416666667</v>
      </c>
      <c r="G239" s="4">
        <f t="shared" si="89"/>
        <v>0.10471571982660363</v>
      </c>
      <c r="I239">
        <f t="shared" si="90"/>
        <v>90.31299038502857</v>
      </c>
      <c r="J239">
        <f t="shared" si="91"/>
        <v>4127.195572506075</v>
      </c>
      <c r="K239">
        <f t="shared" si="92"/>
        <v>0.01670423067597175</v>
      </c>
      <c r="L239">
        <f t="shared" si="93"/>
        <v>0.41575230250039263</v>
      </c>
      <c r="M239">
        <f t="shared" si="94"/>
        <v>90.72874268752896</v>
      </c>
      <c r="N239">
        <f t="shared" si="95"/>
        <v>4127.611324808576</v>
      </c>
      <c r="O239">
        <f t="shared" si="96"/>
        <v>1.0163032459152996</v>
      </c>
      <c r="P239">
        <f t="shared" si="97"/>
        <v>90.72771928208785</v>
      </c>
      <c r="Q239">
        <f t="shared" si="98"/>
        <v>23.43792936921903</v>
      </c>
      <c r="R239">
        <f t="shared" si="99"/>
        <v>23.438483697010756</v>
      </c>
      <c r="S239">
        <f>DEGREES(ATAN2(COS(RADIANS(P239)),COS(RADIANS(R239))*SIN(RADIANS(P239))))</f>
        <v>90.79315717624738</v>
      </c>
      <c r="T239">
        <f t="shared" si="100"/>
        <v>23.436480187108987</v>
      </c>
      <c r="U239">
        <f t="shared" si="101"/>
        <v>0.04303148016670154</v>
      </c>
      <c r="V239">
        <f t="shared" si="102"/>
        <v>-1.9207596825334916</v>
      </c>
      <c r="W239">
        <f t="shared" si="103"/>
        <v>112.60835045686956</v>
      </c>
      <c r="X239" s="8">
        <f t="shared" si="104"/>
        <v>0.543000527557315</v>
      </c>
      <c r="Y239" s="8">
        <f t="shared" si="105"/>
        <v>0.23019955406601067</v>
      </c>
      <c r="Z239" s="8">
        <f t="shared" si="106"/>
        <v>0.8558015010486193</v>
      </c>
      <c r="AA239" s="9">
        <f t="shared" si="107"/>
        <v>900.8668036549565</v>
      </c>
      <c r="AB239">
        <f t="shared" si="108"/>
        <v>1366.079240317463</v>
      </c>
      <c r="AC239">
        <f t="shared" si="109"/>
        <v>161.51981007936575</v>
      </c>
      <c r="AD239">
        <f t="shared" si="110"/>
        <v>114.26428716139075</v>
      </c>
      <c r="AE239">
        <f t="shared" si="111"/>
        <v>-24.264287161390754</v>
      </c>
      <c r="AF239">
        <f t="shared" si="112"/>
        <v>0.012800400517796663</v>
      </c>
      <c r="AG239">
        <f t="shared" si="113"/>
        <v>-24.251486760872957</v>
      </c>
      <c r="AH239">
        <f t="shared" si="114"/>
        <v>341.39705875151344</v>
      </c>
    </row>
    <row r="240" spans="4:34" ht="15">
      <c r="D240" s="2">
        <f t="shared" si="87"/>
        <v>40350</v>
      </c>
      <c r="E240" s="8">
        <f t="shared" si="115"/>
        <v>0.995833333333331</v>
      </c>
      <c r="F240" s="3">
        <f t="shared" si="88"/>
        <v>2455369.745833333</v>
      </c>
      <c r="G240" s="4">
        <f t="shared" si="89"/>
        <v>0.10471583390371296</v>
      </c>
      <c r="I240">
        <f t="shared" si="90"/>
        <v>90.31709724879147</v>
      </c>
      <c r="J240">
        <f t="shared" si="91"/>
        <v>4127.1996791736665</v>
      </c>
      <c r="K240">
        <f t="shared" si="92"/>
        <v>0.016704230671173267</v>
      </c>
      <c r="L240">
        <f t="shared" si="93"/>
        <v>0.41562105476284794</v>
      </c>
      <c r="M240">
        <f t="shared" si="94"/>
        <v>90.73271830355432</v>
      </c>
      <c r="N240">
        <f t="shared" si="95"/>
        <v>4127.615300228429</v>
      </c>
      <c r="O240">
        <f t="shared" si="96"/>
        <v>1.016303502771894</v>
      </c>
      <c r="P240">
        <f t="shared" si="97"/>
        <v>90.73169490209898</v>
      </c>
      <c r="Q240">
        <f t="shared" si="98"/>
        <v>23.437929367735553</v>
      </c>
      <c r="R240">
        <f t="shared" si="99"/>
        <v>23.438483685902845</v>
      </c>
      <c r="S240">
        <f>DEGREES(ATAN2(COS(RADIANS(P240)),COS(RADIANS(R240))*SIN(RADIANS(P240))))</f>
        <v>90.79749020316329</v>
      </c>
      <c r="T240">
        <f t="shared" si="100"/>
        <v>23.436458225830087</v>
      </c>
      <c r="U240">
        <f t="shared" si="101"/>
        <v>0.0430314801247546</v>
      </c>
      <c r="V240">
        <f t="shared" si="102"/>
        <v>-1.9216631175697818</v>
      </c>
      <c r="W240">
        <f t="shared" si="103"/>
        <v>112.60832653074098</v>
      </c>
      <c r="X240" s="8">
        <f t="shared" si="104"/>
        <v>0.5430011549427568</v>
      </c>
      <c r="Y240" s="8">
        <f t="shared" si="105"/>
        <v>0.23020024791292076</v>
      </c>
      <c r="Z240" s="8">
        <f t="shared" si="106"/>
        <v>0.8558020619725928</v>
      </c>
      <c r="AA240" s="9">
        <f t="shared" si="107"/>
        <v>900.8666122459279</v>
      </c>
      <c r="AB240">
        <f t="shared" si="108"/>
        <v>1372.0783368824268</v>
      </c>
      <c r="AC240">
        <f t="shared" si="109"/>
        <v>163.0195842206067</v>
      </c>
      <c r="AD240">
        <f t="shared" si="110"/>
        <v>114.61691222025728</v>
      </c>
      <c r="AE240">
        <f t="shared" si="111"/>
        <v>-24.616912220257277</v>
      </c>
      <c r="AF240">
        <f t="shared" si="112"/>
        <v>0.01259295102023617</v>
      </c>
      <c r="AG240">
        <f t="shared" si="113"/>
        <v>-24.604319269237042</v>
      </c>
      <c r="AH240">
        <f t="shared" si="114"/>
        <v>342.85807917485295</v>
      </c>
    </row>
    <row r="241" spans="4:34" ht="15">
      <c r="D241" s="2">
        <f t="shared" si="87"/>
        <v>40350</v>
      </c>
      <c r="E241" s="8">
        <f t="shared" si="115"/>
        <v>0.9999999999999977</v>
      </c>
      <c r="F241" s="3">
        <f t="shared" si="88"/>
        <v>2455369.75</v>
      </c>
      <c r="G241" s="4">
        <f t="shared" si="89"/>
        <v>0.10471594798083504</v>
      </c>
      <c r="I241">
        <f t="shared" si="90"/>
        <v>90.32120411301412</v>
      </c>
      <c r="J241">
        <f t="shared" si="91"/>
        <v>4127.203785841718</v>
      </c>
      <c r="K241">
        <f t="shared" si="92"/>
        <v>0.01670423066637478</v>
      </c>
      <c r="L241">
        <f t="shared" si="93"/>
        <v>0.4154898050012026</v>
      </c>
      <c r="M241">
        <f t="shared" si="94"/>
        <v>90.73669391801532</v>
      </c>
      <c r="N241">
        <f t="shared" si="95"/>
        <v>4127.619275646719</v>
      </c>
      <c r="O241">
        <f t="shared" si="96"/>
        <v>1.0163037595473674</v>
      </c>
      <c r="P241">
        <f t="shared" si="97"/>
        <v>90.7356705205457</v>
      </c>
      <c r="Q241">
        <f t="shared" si="98"/>
        <v>23.43792936625207</v>
      </c>
      <c r="R241">
        <f t="shared" si="99"/>
        <v>23.43848367479492</v>
      </c>
      <c r="S241">
        <f>DEGREES(ATAN2(COS(RADIANS(P241)),COS(RADIANS(R241))*SIN(RADIANS(P241))))</f>
        <v>90.80182322693032</v>
      </c>
      <c r="T241">
        <f t="shared" si="100"/>
        <v>23.436436144980263</v>
      </c>
      <c r="U241">
        <f t="shared" si="101"/>
        <v>0.04303148008280761</v>
      </c>
      <c r="V241">
        <f t="shared" si="102"/>
        <v>-1.9225665384662385</v>
      </c>
      <c r="W241">
        <f t="shared" si="103"/>
        <v>112.60830247435601</v>
      </c>
      <c r="X241" s="8">
        <f t="shared" si="104"/>
        <v>0.5430017823183794</v>
      </c>
      <c r="Y241" s="8">
        <f t="shared" si="105"/>
        <v>0.2302009421118349</v>
      </c>
      <c r="Z241" s="8">
        <f t="shared" si="106"/>
        <v>0.8558026225249238</v>
      </c>
      <c r="AA241" s="9">
        <f t="shared" si="107"/>
        <v>900.8664197948481</v>
      </c>
      <c r="AB241">
        <f t="shared" si="108"/>
        <v>1378.0774334615303</v>
      </c>
      <c r="AC241">
        <f t="shared" si="109"/>
        <v>164.51935836538257</v>
      </c>
      <c r="AD241">
        <f t="shared" si="110"/>
        <v>114.94142917842207</v>
      </c>
      <c r="AE241">
        <f t="shared" si="111"/>
        <v>-24.94142917842207</v>
      </c>
      <c r="AF241">
        <f t="shared" si="112"/>
        <v>0.012406902130862499</v>
      </c>
      <c r="AG241">
        <f t="shared" si="113"/>
        <v>-24.929022276291207</v>
      </c>
      <c r="AH241">
        <f t="shared" si="114"/>
        <v>344.3309188515651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2010-04-20T18:52:34Z</dcterms:created>
  <dcterms:modified xsi:type="dcterms:W3CDTF">2011-08-02T19:14:23Z</dcterms:modified>
  <cp:category/>
  <cp:version/>
  <cp:contentType/>
  <cp:contentStatus/>
</cp:coreProperties>
</file>